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1st-MAEX1101" sheetId="1" r:id="rId1"/>
    <sheet name="1st-MAEX1102" sheetId="2" r:id="rId2"/>
    <sheet name="1st-MAEX1103" sheetId="3" r:id="rId3"/>
    <sheet name="1st-MAEX1104" sheetId="4" r:id="rId4"/>
    <sheet name="1st-MAEX1105" sheetId="5" r:id="rId5"/>
    <sheet name="1st-MAAG1101" sheetId="6" r:id="rId6"/>
    <sheet name="1st-MALI1101" sheetId="7" r:id="rId7"/>
    <sheet name="1st-MACS1101" sheetId="8" r:id="rId8"/>
    <sheet name="2nd-MAEX1206" sheetId="9" r:id="rId9"/>
    <sheet name="2nd-MAEX1207" sheetId="10" r:id="rId10"/>
    <sheet name="2nd-MAEX1208" sheetId="11" r:id="rId11"/>
    <sheet name="2nd-MAST1203" sheetId="12" r:id="rId12"/>
    <sheet name="2nd-MALT1201" sheetId="13" r:id="rId13"/>
    <sheet name="2nd-MAIP1201" sheetId="14" r:id="rId14"/>
    <sheet name="2nd-MAAE 1201" sheetId="15" r:id="rId15"/>
    <sheet name="3rd-MAEX2109" sheetId="16" r:id="rId16"/>
    <sheet name="3rd-MAEX2110" sheetId="17" r:id="rId17"/>
    <sheet name="3rd-MAEX1291" sheetId="18" r:id="rId18"/>
    <sheet name="3rd-MAST2104" sheetId="19" r:id="rId19"/>
    <sheet name="3rd-MADM2101" sheetId="20" r:id="rId20"/>
    <sheet name="3rd-MAAR2101" sheetId="21" r:id="rId21"/>
    <sheet name="3rd-MAAE 2102" sheetId="22" r:id="rId22"/>
  </sheets>
  <definedNames/>
  <calcPr fullCalcOnLoad="1"/>
</workbook>
</file>

<file path=xl/sharedStrings.xml><?xml version="1.0" encoding="utf-8"?>
<sst xmlns="http://schemas.openxmlformats.org/spreadsheetml/2006/main" count="1188" uniqueCount="111">
  <si>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</si>
  <si>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</si>
  <si>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</si>
  <si>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</si>
  <si>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</si>
  <si>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</si>
  <si>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</si>
  <si>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</si>
  <si>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</si>
  <si>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</si>
  <si>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</si>
  <si>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</si>
  <si>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</si>
  <si>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</si>
  <si>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</si>
  <si>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</si>
  <si>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</si>
  <si>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CA</t>
  </si>
  <si>
    <t>ES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</si>
  <si>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</si>
  <si>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</si>
  <si>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</si>
  <si>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</si>
  <si>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</si>
  <si>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</si>
  <si>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</si>
  <si>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</si>
  <si>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</si>
  <si>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</si>
  <si>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</si>
  <si>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</si>
  <si>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</si>
  <si>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&gt;=60%</t>
  </si>
  <si>
    <t>&gt;=50%</t>
  </si>
  <si>
    <t>&gt;=40%</t>
  </si>
  <si>
    <t>&lt;40%</t>
  </si>
  <si>
    <t>Achieved</t>
  </si>
  <si>
    <t>190805220001</t>
  </si>
  <si>
    <t>190805220002</t>
  </si>
  <si>
    <t>190805220003</t>
  </si>
  <si>
    <t>190805220004</t>
  </si>
  <si>
    <t>190805220005</t>
  </si>
  <si>
    <t>CO 1, 2, 3, 4, 5, 6</t>
  </si>
  <si>
    <t>CO4</t>
  </si>
  <si>
    <t>CO5</t>
  </si>
  <si>
    <t>CO6</t>
  </si>
  <si>
    <t>PS01</t>
  </si>
  <si>
    <t>Question Paper: Participatory methods for technology development and transfer</t>
  </si>
  <si>
    <t>Course Name : Participatory methods for technology development and transfer       Department : Agricultural Extension Education</t>
  </si>
  <si>
    <t>Course Code : MAEX1104                                            Max Marks :100</t>
  </si>
  <si>
    <t>Question Paper: Diffusion and adoption of innovation</t>
  </si>
  <si>
    <t>Course Name : Diffusion and adoption of innovation       Department : Agricultural Extension Education</t>
  </si>
  <si>
    <t>Course Code : MAEX1103                                            Max Marks :100</t>
  </si>
  <si>
    <t>Question Paper: Development communication and information management</t>
  </si>
  <si>
    <t>Course Name : Development communication and information management       Department : Agricultural Extension Education</t>
  </si>
  <si>
    <t>Course Code : MAEX1102                                            Max Marks :100</t>
  </si>
  <si>
    <t>Question Paper: Development perspective of extension education</t>
  </si>
  <si>
    <t>Course Name : Development perspective of extension education       Department : Agricultural Extension Education</t>
  </si>
  <si>
    <t>Course Code : MAEX1101                                            Max Marks :100</t>
  </si>
  <si>
    <t>Question Paper: Gender sensitization for development</t>
  </si>
  <si>
    <t>Course Name : Gender sensitization for development       Department : Agricultural Extension Education</t>
  </si>
  <si>
    <t>Course Code : MAEX1105                                            Max Marks :100</t>
  </si>
  <si>
    <t>Question Paper: Research methods in behavioural sciences</t>
  </si>
  <si>
    <t>Course Name : Research methods in behavioural sciences       Department : Agricultural Extension Education</t>
  </si>
  <si>
    <t>Course Code : MAEX11206                                            Max Marks :100</t>
  </si>
  <si>
    <t>Question Paper: E-EXTENSION</t>
  </si>
  <si>
    <t>Course Name : E-EXTENSION       Department : Agricultural Extension Education</t>
  </si>
  <si>
    <t>Question Paper: Market led extension management</t>
  </si>
  <si>
    <t>Course Name : Market led extension management       Department : Agricultural Extension Education</t>
  </si>
  <si>
    <t>Course Code : MAEX1208                                            Max Marks :100</t>
  </si>
  <si>
    <t>Course Code : MAEX1207                                            Max Marks :100</t>
  </si>
  <si>
    <t>Question Paper: Human resource development</t>
  </si>
  <si>
    <t>Course Name : Human resource development       Department : Agricultural Extension Education</t>
  </si>
  <si>
    <t>Course Code : MAEX 2109                                            Max Marks :100</t>
  </si>
  <si>
    <t>Course Code : MAEX 2110                                            Max Marks :100</t>
  </si>
  <si>
    <t>Question Paper: Masters seminar</t>
  </si>
  <si>
    <t>Course Name : Masters seminar       Department : Agricultural Extension Education</t>
  </si>
  <si>
    <t>Course Code : MAEX 1291                                            Max Marks :100</t>
  </si>
  <si>
    <t>Question Paper: Modern concepts in crop production</t>
  </si>
  <si>
    <t>Course Name : Modern concepts in crop production       Department : Agricultural Extension Education</t>
  </si>
  <si>
    <t>Course Code : MAAG1101                                            Max Marks :100</t>
  </si>
  <si>
    <t>Question Paper: Library and information services</t>
  </si>
  <si>
    <t>Course Name : Library and information services       Department : Agricultural Extension Education</t>
  </si>
  <si>
    <t>Course Code : MALI1101                                            Max Marks :100</t>
  </si>
  <si>
    <t>Question Paper: Technical writing and communication skills</t>
  </si>
  <si>
    <t>Course Name : Technical writing and communication skills       Department : Agricultural Extension Education</t>
  </si>
  <si>
    <t>Course Code : MACS1101                                            Max Marks :100</t>
  </si>
  <si>
    <t>Question Paper: Statistical methods for social sciences</t>
  </si>
  <si>
    <t>Course Name : Statistical methods for social sciences       Department : Agricultural Extension Education</t>
  </si>
  <si>
    <t>Course Code : MAST1203                                            Max Marks :100</t>
  </si>
  <si>
    <t>Question Paper: Basic concepts in laboratory techniques</t>
  </si>
  <si>
    <t>Course Name : Basic concepts in laboratory techniques       Department : Agricultural Extension Education</t>
  </si>
  <si>
    <t>Course Code : MALT1201                                            Max Marks :100</t>
  </si>
  <si>
    <t>Question Paper: Intellectual property and its management in agriculture</t>
  </si>
  <si>
    <t>Course Name : Intellectual property and its management in agriculture       Department : Agricultural Extension Education</t>
  </si>
  <si>
    <t>Course Code : MAIP1201                                            Max Marks :100</t>
  </si>
  <si>
    <t>Question Paper: Non-parametrics</t>
  </si>
  <si>
    <t>Course Name : Non-parametrics       Department : Agricultural Extension Education</t>
  </si>
  <si>
    <t>Course Code : MAST2104                                            Max Marks :100</t>
  </si>
  <si>
    <t>Question Paper: Disaster management</t>
  </si>
  <si>
    <t>Course Name : Disaster management       Department : Agricultural Extension Education</t>
  </si>
  <si>
    <t>Course Code : MADM2101                                            Max Marks :100</t>
  </si>
  <si>
    <t>Question Paper: Agricultural research, research ethics and rural development programmes</t>
  </si>
  <si>
    <t>Course Name : Agricultural research, research ethics and rural development programmes       Department : Agricultural Extension Education</t>
  </si>
  <si>
    <t>Course Code : MAAR2101                                            Max Marks :100</t>
  </si>
  <si>
    <t>Question Paper: Agricultural Finance and Project Management</t>
  </si>
  <si>
    <t>Course Name : Agricultural Finance and Project Management       Department : Agricultural Extension Education</t>
  </si>
  <si>
    <t>Course Code : MAAE 2102                                            Max Marks :100</t>
  </si>
  <si>
    <t>Course Name : Agricultural Marketing and Price Anlaysis      Department : Agricultural Extension Education</t>
  </si>
  <si>
    <t>Question Paper: Agricultural Marketing and Price Anlaysis</t>
  </si>
  <si>
    <t>Course Code : MAAE 1201                                            Max Marks :100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</si>
</sst>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1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5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8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5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48" fillId="21" borderId="12" xfId="0" applyNumberFormat="1" applyFont="1" applyFill="1" applyBorder="1" applyAlignment="1">
      <alignment vertical="center"/>
    </xf>
    <xf numFmtId="1" fontId="48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82" fontId="45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5" fillId="0" borderId="10" xfId="59" applyNumberFormat="1" applyFont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1" fontId="48" fillId="35" borderId="10" xfId="0" applyNumberFormat="1" applyFont="1" applyFill="1" applyBorder="1" applyAlignment="1">
      <alignment vertical="center"/>
    </xf>
    <xf numFmtId="2" fontId="5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1" fontId="0" fillId="37" borderId="12" xfId="0" applyNumberFormat="1" applyFill="1" applyBorder="1" applyAlignment="1">
      <alignment horizontal="center" vertical="center"/>
    </xf>
    <xf numFmtId="2" fontId="45" fillId="36" borderId="1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="60" zoomScaleNormal="60" zoomScalePageLayoutView="0" workbookViewId="0" topLeftCell="A5">
      <selection activeCell="D17" sqref="D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56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57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58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38.666666666666664</v>
      </c>
      <c r="D11" s="10">
        <f>COUNTIF(C11:C15,"&gt;="&amp;D10)</f>
        <v>5</v>
      </c>
      <c r="E11" s="10">
        <v>40.666666666666664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40.666666666666664</v>
      </c>
      <c r="D12" s="65">
        <f>(D11/5)*100</f>
        <v>100</v>
      </c>
      <c r="E12" s="10">
        <v>41.333333333333336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38</v>
      </c>
      <c r="D13" s="10"/>
      <c r="E13" s="10">
        <v>36.666666666666664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44.666666666666664</v>
      </c>
      <c r="D14" s="10"/>
      <c r="E14" s="10">
        <v>44.666666666666664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38</v>
      </c>
      <c r="D15" s="10"/>
      <c r="E15" s="10">
        <v>38.666666666666664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7">
        <f>AVERAGE(J11:J16)</f>
        <v>1.6666666666666667</v>
      </c>
      <c r="K17" s="16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0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1">
      <selection activeCell="A5" sqref="A5:E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65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66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70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40.666666666666664</v>
      </c>
      <c r="D11" s="10">
        <f>COUNTIF(C11:C15,"&gt;="&amp;D10)</f>
        <v>5</v>
      </c>
      <c r="E11" s="10">
        <v>33.333333333333336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40</v>
      </c>
      <c r="D12" s="65">
        <f>(D11/5)*100</f>
        <v>100</v>
      </c>
      <c r="E12" s="10">
        <v>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39.333333333333336</v>
      </c>
      <c r="D13" s="10"/>
      <c r="E13" s="10">
        <v>34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44.666666666666664</v>
      </c>
      <c r="D14" s="10"/>
      <c r="E14" s="10">
        <v>42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40.666666666666664</v>
      </c>
      <c r="D15" s="10"/>
      <c r="E15" s="10">
        <v>38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F6">
      <selection activeCell="N15" sqref="N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67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68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69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45.55555555555556</v>
      </c>
      <c r="D11" s="10">
        <f>COUNTIF(C11:C15,"&gt;="&amp;D10)</f>
        <v>5</v>
      </c>
      <c r="E11" s="10">
        <v>38.18181818181818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47.77777777777778</v>
      </c>
      <c r="D12" s="65">
        <f>(D11/5)*100</f>
        <v>100</v>
      </c>
      <c r="E12" s="10">
        <v>31.818181818181817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42.22222222222222</v>
      </c>
      <c r="D13" s="10"/>
      <c r="E13" s="10">
        <v>32.72727272727273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43.333333333333336</v>
      </c>
      <c r="D14" s="10"/>
      <c r="E14" s="10">
        <v>37.27272727272727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44.44444444444444</v>
      </c>
      <c r="D15" s="10"/>
      <c r="E15" s="10">
        <v>37.27272727272727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6">
      <selection activeCell="F18" sqref="F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87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88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89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38.666666666666664</v>
      </c>
      <c r="D11" s="10">
        <f>COUNTIF(C11:C15,"&gt;="&amp;D10)</f>
        <v>5</v>
      </c>
      <c r="E11" s="10">
        <v>36.666666666666664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40</v>
      </c>
      <c r="D12" s="65">
        <f>(D11/5)*100</f>
        <v>100</v>
      </c>
      <c r="E12" s="10">
        <v>40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38</v>
      </c>
      <c r="D13" s="10"/>
      <c r="E13" s="10">
        <v>37.333333333333336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40.666666666666664</v>
      </c>
      <c r="D14" s="10"/>
      <c r="E14" s="10">
        <v>40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37.333333333333336</v>
      </c>
      <c r="D15" s="10"/>
      <c r="E15" s="10">
        <v>36.666666666666664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B1">
      <selection activeCell="F18" sqref="F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90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91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92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36</v>
      </c>
      <c r="D11" s="10">
        <f>COUNTIF(C11:C15,"&gt;="&amp;D10)</f>
        <v>5</v>
      </c>
      <c r="E11" s="10">
        <v>40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38</v>
      </c>
      <c r="D12" s="65">
        <f>(D11/5)*100</f>
        <v>100</v>
      </c>
      <c r="E12" s="10">
        <v>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36</v>
      </c>
      <c r="D13" s="10"/>
      <c r="E13" s="10">
        <v>36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40</v>
      </c>
      <c r="D14" s="10"/>
      <c r="E14" s="10">
        <v>36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38</v>
      </c>
      <c r="D15" s="10"/>
      <c r="E15" s="10">
        <v>36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6">
      <selection activeCell="F18" sqref="F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93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94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95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38.333333333333336</v>
      </c>
      <c r="D11" s="10">
        <f>COUNTIF(C11:C15,"&gt;="&amp;D10)</f>
        <v>5</v>
      </c>
      <c r="E11" s="10">
        <v>35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36.666666666666664</v>
      </c>
      <c r="D12" s="65">
        <f>(D11/5)*100</f>
        <v>100</v>
      </c>
      <c r="E12" s="10">
        <v>37.5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38.333333333333336</v>
      </c>
      <c r="D13" s="10"/>
      <c r="E13" s="10">
        <v>30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36.666666666666664</v>
      </c>
      <c r="D14" s="10"/>
      <c r="E14" s="10">
        <v>45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36.666666666666664</v>
      </c>
      <c r="D15" s="10"/>
      <c r="E15" s="10">
        <v>45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1">
      <selection activeCell="F7" sqref="F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109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108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110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40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70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46.15384615384615</v>
      </c>
      <c r="D11" s="10">
        <f>COUNTIF(C11:C15,"&gt;="&amp;D10)</f>
        <v>5</v>
      </c>
      <c r="E11" s="10">
        <v>25.294117647058822</v>
      </c>
      <c r="F11" s="27">
        <f>COUNTIF(E11:E15,"&gt;="&amp;F10)</f>
        <v>2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46.92307692307692</v>
      </c>
      <c r="D12" s="65">
        <f>(D11/5)*100</f>
        <v>100</v>
      </c>
      <c r="E12" s="10">
        <v>29.41176470588235</v>
      </c>
      <c r="F12" s="66">
        <f>(F11/5)*100</f>
        <v>40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45.38461538461539</v>
      </c>
      <c r="D13" s="10"/>
      <c r="E13" s="10">
        <v>25.88235294117647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50</v>
      </c>
      <c r="D14" s="10"/>
      <c r="E14" s="10">
        <v>37.05882352941177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46.15384615384615</v>
      </c>
      <c r="D15" s="10"/>
      <c r="E15" s="10">
        <v>31.176470588235293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(70*H17)/100</f>
        <v>1.6333333333333335</v>
      </c>
      <c r="I18" s="16">
        <f>(70*I17)/100</f>
        <v>1.6333333333333335</v>
      </c>
      <c r="J18" s="16">
        <f>(70*J17)/100</f>
        <v>1.1666666666666667</v>
      </c>
      <c r="K18" s="16">
        <f>(70*K17)/100</f>
        <v>1.8666666666666665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1">
      <selection activeCell="A5" sqref="A5:E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71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72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73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34.666666666666664</v>
      </c>
      <c r="D11" s="10">
        <f>COUNTIF(C11:C15,"&gt;="&amp;D10)</f>
        <v>5</v>
      </c>
      <c r="E11" s="10">
        <v>37.333333333333336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38.666666666666664</v>
      </c>
      <c r="D12" s="65">
        <f>(D11/5)*100</f>
        <v>100</v>
      </c>
      <c r="E12" s="10">
        <v>39.333333333333336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38.666666666666664</v>
      </c>
      <c r="D13" s="10"/>
      <c r="E13" s="10">
        <v>40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35.333333333333336</v>
      </c>
      <c r="D14" s="10"/>
      <c r="E14" s="10">
        <v>40.666666666666664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36</v>
      </c>
      <c r="D15" s="10"/>
      <c r="E15" s="10">
        <v>42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4">
      <selection activeCell="D17" sqref="D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62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63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74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42.666666666666664</v>
      </c>
      <c r="D11" s="10">
        <f>COUNTIF(C11:C15,"&gt;="&amp;D10)</f>
        <v>5</v>
      </c>
      <c r="E11" s="10">
        <v>40.666666666666664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42.666666666666664</v>
      </c>
      <c r="D12" s="65">
        <f>(D11/5)*100</f>
        <v>100</v>
      </c>
      <c r="E12" s="10">
        <v>39.333333333333336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42.666666666666664</v>
      </c>
      <c r="D13" s="10"/>
      <c r="E13" s="10">
        <v>38.666666666666664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</v>
      </c>
      <c r="D14" s="10"/>
      <c r="E14" s="10">
        <v>41.333333333333336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42.666666666666664</v>
      </c>
      <c r="D15" s="10"/>
      <c r="E15" s="10">
        <v>40.666666666666664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B2">
      <selection activeCell="E16" sqref="E16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75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76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77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</v>
      </c>
      <c r="D11" s="10">
        <f>COUNTIF(C11:C15,"&gt;="&amp;D10)</f>
        <v>5</v>
      </c>
      <c r="E11" s="10">
        <v>34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42</v>
      </c>
      <c r="D12" s="65">
        <f>(D11/5)*100</f>
        <v>100</v>
      </c>
      <c r="E12" s="10">
        <v>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32</v>
      </c>
      <c r="D13" s="10"/>
      <c r="E13" s="10">
        <v>34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42</v>
      </c>
      <c r="D14" s="10"/>
      <c r="E14" s="10">
        <v>40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30</v>
      </c>
      <c r="D15" s="10"/>
      <c r="E15" s="10">
        <v>30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7">
      <selection activeCell="G20" sqref="G20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96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97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98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79">
        <v>45</v>
      </c>
      <c r="D11" s="10">
        <f>COUNTIF(C11:C15,"&gt;="&amp;D10)</f>
        <v>5</v>
      </c>
      <c r="E11" s="79">
        <v>36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79">
        <v>48</v>
      </c>
      <c r="D12" s="65">
        <f>(D11/5)*100</f>
        <v>100</v>
      </c>
      <c r="E12" s="79">
        <v>38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79">
        <v>42</v>
      </c>
      <c r="D13" s="10"/>
      <c r="E13" s="79">
        <v>42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79">
        <v>43</v>
      </c>
      <c r="D14" s="10"/>
      <c r="E14" s="79">
        <v>41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79">
        <v>45</v>
      </c>
      <c r="D15" s="10"/>
      <c r="E15" s="79">
        <v>43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5">
      <selection activeCell="M17" sqref="M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53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54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55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38.666666666666664</v>
      </c>
      <c r="D11" s="10">
        <f>COUNTIF(C11:C15,"&gt;="&amp;D10)</f>
        <v>5</v>
      </c>
      <c r="E11" s="10">
        <v>40.666666666666664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40.666666666666664</v>
      </c>
      <c r="D12" s="65">
        <f>(D11/5)*100</f>
        <v>100</v>
      </c>
      <c r="E12" s="10">
        <v>41.333333333333336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38</v>
      </c>
      <c r="D13" s="10"/>
      <c r="E13" s="10">
        <v>36.666666666666664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44.666666666666664</v>
      </c>
      <c r="D14" s="10"/>
      <c r="E14" s="10">
        <v>44.666666666666664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38</v>
      </c>
      <c r="D15" s="10"/>
      <c r="E15" s="10">
        <v>38.666666666666664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7">
        <f>AVERAGE(J11:J16)</f>
        <v>1.6666666666666667</v>
      </c>
      <c r="K17" s="16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0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6">
      <selection activeCell="G17" sqref="G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99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100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101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79">
        <v>40</v>
      </c>
      <c r="D11" s="10">
        <f>COUNTIF(C11:C15,"&gt;="&amp;D10)</f>
        <v>5</v>
      </c>
      <c r="E11" s="79">
        <v>36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79">
        <v>40</v>
      </c>
      <c r="D12" s="65">
        <f>(D11/5)*100</f>
        <v>100</v>
      </c>
      <c r="E12" s="79">
        <v>42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79">
        <v>40</v>
      </c>
      <c r="D13" s="10"/>
      <c r="E13" s="79">
        <v>38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79">
        <v>40</v>
      </c>
      <c r="D14" s="10"/>
      <c r="E14" s="79">
        <v>40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79">
        <v>42</v>
      </c>
      <c r="D15" s="10"/>
      <c r="E15" s="79">
        <v>40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7">
      <selection activeCell="F18" sqref="F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102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103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104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79">
        <v>40</v>
      </c>
      <c r="D11" s="10">
        <f>COUNTIF(C11:C15,"&gt;="&amp;D10)</f>
        <v>5</v>
      </c>
      <c r="E11" s="79">
        <v>40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79">
        <v>40</v>
      </c>
      <c r="D12" s="65">
        <f>(D11/5)*100</f>
        <v>100</v>
      </c>
      <c r="E12" s="79">
        <v>42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79">
        <v>42</v>
      </c>
      <c r="D13" s="10"/>
      <c r="E13" s="79">
        <v>40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79">
        <v>40</v>
      </c>
      <c r="D14" s="10"/>
      <c r="E14" s="79">
        <v>34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79">
        <v>42</v>
      </c>
      <c r="D15" s="10"/>
      <c r="E15" s="79">
        <v>36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1">
      <selection activeCell="A4" sqref="A4:E4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105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106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107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80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90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44.61538461538461</v>
      </c>
      <c r="D11" s="10">
        <f>COUNTIF(C11:C15,"&gt;="&amp;D10)</f>
        <v>5</v>
      </c>
      <c r="E11" s="10">
        <v>31.176470588235293</v>
      </c>
      <c r="F11" s="27">
        <f>COUNTIF(E11:E15,"&gt;="&amp;F10)</f>
        <v>4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41.53846153846154</v>
      </c>
      <c r="D12" s="65">
        <f>(D11/5)*100</f>
        <v>100</v>
      </c>
      <c r="E12" s="10">
        <v>32.94117647058823</v>
      </c>
      <c r="F12" s="66">
        <f>(F11/5)*100</f>
        <v>80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34.61538461538461</v>
      </c>
      <c r="D13" s="10"/>
      <c r="E13" s="10">
        <v>27.058823529411764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44.61538461538461</v>
      </c>
      <c r="D14" s="10"/>
      <c r="E14" s="10">
        <v>34.11764705882353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36.92307692307692</v>
      </c>
      <c r="D15" s="10"/>
      <c r="E15" s="10">
        <v>32.94117647058823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(90*H17)/100</f>
        <v>2.1</v>
      </c>
      <c r="I18" s="16">
        <f>(90*I17)/100</f>
        <v>2.1</v>
      </c>
      <c r="J18" s="16">
        <f>(90*J17)/100</f>
        <v>1.5</v>
      </c>
      <c r="K18" s="16">
        <f>(90*K17)/100</f>
        <v>2.4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E5">
      <selection activeCell="K18" sqref="K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50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51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52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38.666666666666664</v>
      </c>
      <c r="D11" s="10">
        <f>COUNTIF(C11:C15,"&gt;="&amp;D10)</f>
        <v>5</v>
      </c>
      <c r="E11" s="10">
        <v>36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41.333333333333336</v>
      </c>
      <c r="D12" s="65">
        <f>(D11/5)*100</f>
        <v>100</v>
      </c>
      <c r="E12" s="10">
        <v>36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36</v>
      </c>
      <c r="D13" s="10"/>
      <c r="E13" s="10">
        <v>36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38.666666666666664</v>
      </c>
      <c r="D14" s="10"/>
      <c r="E14" s="10">
        <v>42.666666666666664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36.666666666666664</v>
      </c>
      <c r="D15" s="10"/>
      <c r="E15" s="10">
        <v>38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0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G7">
      <selection activeCell="N11" sqref="N11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47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48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49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44.44444444444444</v>
      </c>
      <c r="D11" s="10">
        <f>COUNTIF(C11:C15,"&gt;="&amp;D10)</f>
        <v>5</v>
      </c>
      <c r="E11" s="10">
        <v>34.54545454545455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42.22222222222222</v>
      </c>
      <c r="D12" s="65">
        <f>(D11/5)*100</f>
        <v>100</v>
      </c>
      <c r="E12" s="10">
        <v>39.09090909090909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44.44444444444444</v>
      </c>
      <c r="D13" s="10"/>
      <c r="E13" s="10">
        <v>36.36363636363637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51.111111111111114</v>
      </c>
      <c r="D14" s="10"/>
      <c r="E14" s="10">
        <v>36.36363636363637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46.666666666666664</v>
      </c>
      <c r="D15" s="10"/>
      <c r="E15" s="10">
        <v>33.63636363636363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0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6">
      <selection activeCell="I18" sqref="I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59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60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61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44.44444444444444</v>
      </c>
      <c r="D11" s="10">
        <f>COUNTIF(C11:C15,"&gt;="&amp;D10)</f>
        <v>5</v>
      </c>
      <c r="E11" s="10">
        <v>34.54545454545455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45.55555555555556</v>
      </c>
      <c r="D12" s="65">
        <f>(D11/5)*100</f>
        <v>100</v>
      </c>
      <c r="E12" s="10">
        <v>36.36363636363637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40</v>
      </c>
      <c r="D13" s="10"/>
      <c r="E13" s="10">
        <v>33.63636363636363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40</v>
      </c>
      <c r="D14" s="10"/>
      <c r="E14" s="10">
        <v>35.45454545454545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41.111111111111114</v>
      </c>
      <c r="D15" s="10"/>
      <c r="E15" s="10">
        <v>33.63636363636363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0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A1">
      <selection activeCell="M19" sqref="M19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78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79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80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20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60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44</v>
      </c>
      <c r="D11" s="10">
        <f>COUNTIF(C11:C15,"&gt;="&amp;D10)</f>
        <v>5</v>
      </c>
      <c r="E11" s="10">
        <v>28.666666666666668</v>
      </c>
      <c r="F11" s="27">
        <f>COUNTIF(E11:E15,"&gt;="&amp;F10)</f>
        <v>1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41.333333333333336</v>
      </c>
      <c r="D12" s="65">
        <f>(D11/5)*100</f>
        <v>100</v>
      </c>
      <c r="E12" s="10">
        <v>26.666666666666668</v>
      </c>
      <c r="F12" s="66">
        <f>(F11/5)*100</f>
        <v>20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40.666666666666664</v>
      </c>
      <c r="D13" s="10"/>
      <c r="E13" s="10">
        <v>24.666666666666668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44</v>
      </c>
      <c r="D14" s="10"/>
      <c r="E14" s="10">
        <v>32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42</v>
      </c>
      <c r="D15" s="10"/>
      <c r="E15" s="10">
        <v>28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(60*H17)/100</f>
        <v>1.4</v>
      </c>
      <c r="I18" s="16">
        <f>(60*I17)/100</f>
        <v>1.4</v>
      </c>
      <c r="J18" s="16">
        <f>(60*J17)/100</f>
        <v>1</v>
      </c>
      <c r="K18" s="16">
        <f>(60*K17)/100</f>
        <v>1.6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F7">
      <selection activeCell="M19" sqref="M19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81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82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83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80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90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30</v>
      </c>
      <c r="D11" s="10">
        <f>COUNTIF(C11:C15,"&gt;="&amp;D10)</f>
        <v>5</v>
      </c>
      <c r="E11" s="10">
        <v>31.666666666666668</v>
      </c>
      <c r="F11" s="27">
        <f>COUNTIF(E11:E15,"&gt;="&amp;F10)</f>
        <v>4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37.5</v>
      </c>
      <c r="D12" s="65">
        <f>(D11/5)*100</f>
        <v>100</v>
      </c>
      <c r="E12" s="10">
        <v>35</v>
      </c>
      <c r="F12" s="66">
        <f>(F11/5)*100</f>
        <v>80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32.5</v>
      </c>
      <c r="D13" s="10"/>
      <c r="E13" s="10">
        <v>38.333333333333336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30</v>
      </c>
      <c r="D14" s="10"/>
      <c r="E14" s="10">
        <v>31.666666666666668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35</v>
      </c>
      <c r="D15" s="10"/>
      <c r="E15" s="10">
        <v>23.333333333333332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(90*H17)/100</f>
        <v>2.1</v>
      </c>
      <c r="I18" s="16">
        <f>(90*I17)/100</f>
        <v>2.1</v>
      </c>
      <c r="J18" s="16">
        <f>(90*J17)/100</f>
        <v>1.5</v>
      </c>
      <c r="K18" s="16">
        <f>(90*K17)/100</f>
        <v>2.4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F13">
      <selection activeCell="M19" sqref="M19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84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85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86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100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100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38</v>
      </c>
      <c r="D11" s="10">
        <f>COUNTIF(C11:C15,"&gt;="&amp;D10)</f>
        <v>5</v>
      </c>
      <c r="E11" s="10">
        <v>38</v>
      </c>
      <c r="F11" s="27">
        <f>COUNTIF(E11:E15,"&gt;="&amp;F10)</f>
        <v>5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36</v>
      </c>
      <c r="D12" s="65">
        <f>(D11/5)*100</f>
        <v>100</v>
      </c>
      <c r="E12" s="10">
        <v>32</v>
      </c>
      <c r="F12" s="66">
        <f>(F11/5)*100</f>
        <v>100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36</v>
      </c>
      <c r="D13" s="10"/>
      <c r="E13" s="10">
        <v>34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42</v>
      </c>
      <c r="D14" s="10"/>
      <c r="E14" s="10">
        <v>40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38</v>
      </c>
      <c r="D15" s="10"/>
      <c r="E15" s="10">
        <v>32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(100*H17)/100</f>
        <v>2.3333333333333335</v>
      </c>
      <c r="I18" s="16">
        <f>(100*I17)/100</f>
        <v>2.3333333333333335</v>
      </c>
      <c r="J18" s="16">
        <f>(100*J17)/100</f>
        <v>1.666666666666667</v>
      </c>
      <c r="K18" s="16">
        <f>(100*K17)/100</f>
        <v>2.666666666666666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zoomScale="60" zoomScaleNormal="60" zoomScalePageLayoutView="0" workbookViewId="0" topLeftCell="F5">
      <selection activeCell="M18" sqref="M18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69" t="s">
        <v>16</v>
      </c>
      <c r="B1" s="70"/>
      <c r="C1" s="70"/>
      <c r="D1" s="70"/>
      <c r="E1" s="71"/>
      <c r="F1" s="24"/>
      <c r="G1" s="72"/>
      <c r="H1" s="72"/>
      <c r="I1" s="72"/>
      <c r="J1" s="72"/>
      <c r="K1" s="72"/>
      <c r="L1" s="72"/>
      <c r="M1" s="72"/>
    </row>
    <row r="2" spans="1:9" ht="19.5" customHeight="1">
      <c r="A2" s="73" t="s">
        <v>0</v>
      </c>
      <c r="B2" s="73"/>
      <c r="C2" s="73"/>
      <c r="D2" s="73"/>
      <c r="E2" s="73"/>
      <c r="F2" s="25"/>
      <c r="G2" s="35" t="s">
        <v>19</v>
      </c>
      <c r="H2" s="36"/>
      <c r="I2" s="33"/>
    </row>
    <row r="3" spans="1:23" ht="43.5" customHeight="1">
      <c r="A3" s="74" t="s">
        <v>62</v>
      </c>
      <c r="B3" s="73"/>
      <c r="C3" s="73"/>
      <c r="D3" s="73"/>
      <c r="E3" s="73"/>
      <c r="F3" s="25"/>
      <c r="G3" s="35" t="s">
        <v>21</v>
      </c>
      <c r="H3" s="36"/>
      <c r="I3" s="45" t="s">
        <v>29</v>
      </c>
      <c r="K3" s="38" t="s">
        <v>24</v>
      </c>
      <c r="L3" s="38" t="s">
        <v>30</v>
      </c>
      <c r="N3" s="38" t="s">
        <v>25</v>
      </c>
      <c r="O3" s="75" t="s">
        <v>15</v>
      </c>
      <c r="P3" s="75"/>
      <c r="Q3" s="75"/>
      <c r="R3" s="75"/>
      <c r="S3" s="75"/>
      <c r="T3" s="75"/>
      <c r="U3" s="75"/>
      <c r="V3" s="75"/>
      <c r="W3" s="75"/>
    </row>
    <row r="4" spans="1:23" ht="32.25" customHeight="1">
      <c r="A4" s="74" t="s">
        <v>63</v>
      </c>
      <c r="B4" s="73"/>
      <c r="C4" s="73"/>
      <c r="D4" s="73"/>
      <c r="E4" s="73"/>
      <c r="F4" s="25"/>
      <c r="G4" s="35" t="s">
        <v>20</v>
      </c>
      <c r="H4" s="36"/>
      <c r="I4" s="33"/>
      <c r="K4" s="39" t="s">
        <v>32</v>
      </c>
      <c r="L4" s="39">
        <v>3</v>
      </c>
      <c r="N4" s="55">
        <v>3</v>
      </c>
      <c r="O4" s="75"/>
      <c r="P4" s="75"/>
      <c r="Q4" s="75"/>
      <c r="R4" s="75"/>
      <c r="S4" s="75"/>
      <c r="T4" s="75"/>
      <c r="U4" s="75"/>
      <c r="V4" s="75"/>
      <c r="W4" s="75"/>
    </row>
    <row r="5" spans="1:23" ht="20.25" customHeight="1">
      <c r="A5" s="76" t="s">
        <v>64</v>
      </c>
      <c r="B5" s="77"/>
      <c r="C5" s="77"/>
      <c r="D5" s="77"/>
      <c r="E5" s="78"/>
      <c r="F5" s="25"/>
      <c r="G5" s="35" t="s">
        <v>17</v>
      </c>
      <c r="H5" s="31">
        <f>D12</f>
        <v>100</v>
      </c>
      <c r="I5" s="33"/>
      <c r="K5" s="40" t="s">
        <v>33</v>
      </c>
      <c r="L5" s="40">
        <v>2</v>
      </c>
      <c r="N5" s="56">
        <v>2</v>
      </c>
      <c r="O5" s="75"/>
      <c r="P5" s="75"/>
      <c r="Q5" s="75"/>
      <c r="R5" s="75"/>
      <c r="S5" s="75"/>
      <c r="T5" s="75"/>
      <c r="U5" s="75"/>
      <c r="V5" s="75"/>
      <c r="W5" s="75"/>
    </row>
    <row r="6" spans="2:23" ht="48.75" customHeight="1">
      <c r="B6" s="20" t="s">
        <v>1</v>
      </c>
      <c r="C6" s="6" t="s">
        <v>31</v>
      </c>
      <c r="D6" s="6" t="s">
        <v>23</v>
      </c>
      <c r="E6" s="6" t="s">
        <v>18</v>
      </c>
      <c r="F6" s="6" t="s">
        <v>23</v>
      </c>
      <c r="G6" s="35" t="s">
        <v>18</v>
      </c>
      <c r="H6" s="30">
        <f>F12</f>
        <v>20</v>
      </c>
      <c r="I6" s="33"/>
      <c r="K6" s="41" t="s">
        <v>34</v>
      </c>
      <c r="L6" s="41">
        <v>1</v>
      </c>
      <c r="N6" s="57">
        <v>1</v>
      </c>
      <c r="O6" s="75"/>
      <c r="P6" s="75"/>
      <c r="Q6" s="75"/>
      <c r="R6" s="75"/>
      <c r="S6" s="75"/>
      <c r="T6" s="75"/>
      <c r="U6" s="75"/>
      <c r="V6" s="75"/>
      <c r="W6" s="75"/>
    </row>
    <row r="7" spans="2:23" ht="42.75" customHeight="1">
      <c r="B7" s="5" t="s">
        <v>2</v>
      </c>
      <c r="C7" s="19" t="s">
        <v>10</v>
      </c>
      <c r="D7" s="19"/>
      <c r="E7" s="7" t="s">
        <v>10</v>
      </c>
      <c r="F7" s="7"/>
      <c r="G7" s="34" t="s">
        <v>27</v>
      </c>
      <c r="H7" s="44">
        <f>AVERAGE(H5:H6)</f>
        <v>60</v>
      </c>
      <c r="I7" s="37">
        <v>0.6</v>
      </c>
      <c r="K7" s="42" t="s">
        <v>35</v>
      </c>
      <c r="L7" s="42">
        <v>0</v>
      </c>
      <c r="N7" s="58"/>
      <c r="O7" s="75"/>
      <c r="P7" s="75"/>
      <c r="Q7" s="75"/>
      <c r="R7" s="75"/>
      <c r="S7" s="75"/>
      <c r="T7" s="75"/>
      <c r="U7" s="75"/>
      <c r="V7" s="75"/>
      <c r="W7" s="75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4" t="s">
        <v>22</v>
      </c>
      <c r="H8" s="35" t="s">
        <v>36</v>
      </c>
      <c r="I8" s="33"/>
    </row>
    <row r="9" spans="2:23" ht="24.75" customHeight="1">
      <c r="B9" s="5" t="s">
        <v>5</v>
      </c>
      <c r="C9" s="15" t="s">
        <v>42</v>
      </c>
      <c r="D9" s="15"/>
      <c r="E9" s="15" t="s">
        <v>42</v>
      </c>
      <c r="F9" s="26"/>
      <c r="H9" s="32"/>
      <c r="I9" s="32"/>
      <c r="W9" s="17"/>
    </row>
    <row r="10" spans="1:12" s="2" customFormat="1" ht="24.75" customHeight="1">
      <c r="A10" s="8"/>
      <c r="B10" s="5" t="s">
        <v>8</v>
      </c>
      <c r="C10" s="7">
        <v>50</v>
      </c>
      <c r="D10" s="23">
        <f>(0.6*50)</f>
        <v>30</v>
      </c>
      <c r="E10" s="9">
        <v>50</v>
      </c>
      <c r="F10" s="29">
        <f>0.6*50</f>
        <v>30</v>
      </c>
      <c r="G10" s="18"/>
      <c r="H10" s="62" t="s">
        <v>11</v>
      </c>
      <c r="I10" s="62" t="s">
        <v>13</v>
      </c>
      <c r="J10" s="12" t="s">
        <v>14</v>
      </c>
      <c r="K10" s="12" t="s">
        <v>46</v>
      </c>
      <c r="L10" s="17"/>
    </row>
    <row r="11" spans="1:12" ht="24.75" customHeight="1">
      <c r="A11" s="4">
        <v>1</v>
      </c>
      <c r="B11" s="13" t="s">
        <v>37</v>
      </c>
      <c r="C11" s="10">
        <v>46.666666666666664</v>
      </c>
      <c r="D11" s="10">
        <f>COUNTIF(C11:C15,"&gt;="&amp;D10)</f>
        <v>5</v>
      </c>
      <c r="E11" s="10">
        <v>24</v>
      </c>
      <c r="F11" s="27">
        <f>COUNTIF(E11:E15,"&gt;="&amp;F10)</f>
        <v>1</v>
      </c>
      <c r="G11" s="21" t="s">
        <v>6</v>
      </c>
      <c r="H11" s="35">
        <v>3</v>
      </c>
      <c r="I11" s="35">
        <v>2</v>
      </c>
      <c r="J11" s="35">
        <v>1</v>
      </c>
      <c r="K11" s="35">
        <v>2</v>
      </c>
      <c r="L11" s="17"/>
    </row>
    <row r="12" spans="1:12" ht="24.75" customHeight="1">
      <c r="A12" s="4">
        <v>2</v>
      </c>
      <c r="B12" s="13" t="s">
        <v>38</v>
      </c>
      <c r="C12" s="10">
        <v>44</v>
      </c>
      <c r="D12" s="65">
        <f>(D11/5)*100</f>
        <v>100</v>
      </c>
      <c r="E12" s="10">
        <v>29.333333333333332</v>
      </c>
      <c r="F12" s="66">
        <f>(F11/5)*100</f>
        <v>20</v>
      </c>
      <c r="G12" s="21" t="s">
        <v>7</v>
      </c>
      <c r="H12" s="63">
        <v>3</v>
      </c>
      <c r="I12" s="63">
        <v>3</v>
      </c>
      <c r="J12" s="35">
        <v>1</v>
      </c>
      <c r="K12" s="35">
        <v>3</v>
      </c>
      <c r="L12" s="17"/>
    </row>
    <row r="13" spans="1:12" ht="24.75" customHeight="1">
      <c r="A13" s="4">
        <v>3</v>
      </c>
      <c r="B13" s="13" t="s">
        <v>39</v>
      </c>
      <c r="C13" s="10">
        <v>37.333333333333336</v>
      </c>
      <c r="D13" s="10"/>
      <c r="E13" s="10">
        <v>22</v>
      </c>
      <c r="F13" s="28"/>
      <c r="G13" s="21" t="s">
        <v>9</v>
      </c>
      <c r="H13" s="63">
        <v>3</v>
      </c>
      <c r="I13" s="63">
        <v>3</v>
      </c>
      <c r="J13" s="35">
        <v>1</v>
      </c>
      <c r="K13" s="35">
        <v>3</v>
      </c>
      <c r="L13" s="17"/>
    </row>
    <row r="14" spans="1:12" ht="35.25" customHeight="1">
      <c r="A14" s="4">
        <v>4</v>
      </c>
      <c r="B14" s="13" t="s">
        <v>40</v>
      </c>
      <c r="C14" s="10">
        <v>48</v>
      </c>
      <c r="D14" s="10"/>
      <c r="E14" s="10">
        <v>31.333333333333332</v>
      </c>
      <c r="F14" s="28"/>
      <c r="G14" s="21" t="s">
        <v>43</v>
      </c>
      <c r="H14" s="63">
        <v>2</v>
      </c>
      <c r="I14" s="63">
        <v>3</v>
      </c>
      <c r="J14" s="35">
        <v>1</v>
      </c>
      <c r="K14" s="35">
        <v>3</v>
      </c>
      <c r="L14" s="17"/>
    </row>
    <row r="15" spans="1:12" ht="37.5" customHeight="1">
      <c r="A15" s="4">
        <v>5</v>
      </c>
      <c r="B15" s="13" t="s">
        <v>41</v>
      </c>
      <c r="C15" s="10">
        <v>46.666666666666664</v>
      </c>
      <c r="D15" s="10"/>
      <c r="E15" s="10">
        <v>28.666666666666668</v>
      </c>
      <c r="F15" s="28"/>
      <c r="G15" s="21" t="s">
        <v>44</v>
      </c>
      <c r="H15" s="63">
        <v>2</v>
      </c>
      <c r="I15" s="63">
        <v>2</v>
      </c>
      <c r="J15" s="35">
        <v>3</v>
      </c>
      <c r="K15" s="35">
        <v>3</v>
      </c>
      <c r="L15" s="17"/>
    </row>
    <row r="16" spans="7:22" ht="24.75" customHeight="1">
      <c r="G16" s="21" t="s">
        <v>45</v>
      </c>
      <c r="H16" s="63">
        <v>1</v>
      </c>
      <c r="I16" s="63">
        <v>1</v>
      </c>
      <c r="J16" s="35">
        <v>3</v>
      </c>
      <c r="K16" s="35">
        <v>2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7:22" ht="40.5" customHeight="1">
      <c r="G17" s="22" t="s">
        <v>26</v>
      </c>
      <c r="H17" s="64">
        <f>AVERAGE(H11:H16)</f>
        <v>2.3333333333333335</v>
      </c>
      <c r="I17" s="64">
        <f>AVERAGE(I11:I16)</f>
        <v>2.3333333333333335</v>
      </c>
      <c r="J17" s="64">
        <f>AVERAGE(J11:J16)</f>
        <v>1.6666666666666667</v>
      </c>
      <c r="K17" s="64">
        <f>AVERAGE(K11:K16)</f>
        <v>2.6666666666666665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7:23" ht="24.75" customHeight="1">
      <c r="G18" s="43" t="s">
        <v>28</v>
      </c>
      <c r="H18" s="16">
        <f>(60*H17)/100</f>
        <v>1.4</v>
      </c>
      <c r="I18" s="16">
        <f>(60*I17)/100</f>
        <v>1.4</v>
      </c>
      <c r="J18" s="16">
        <f>(60*J17)/100</f>
        <v>1</v>
      </c>
      <c r="K18" s="16">
        <f>(60*K17)/100</f>
        <v>1.6</v>
      </c>
      <c r="L18" s="17"/>
      <c r="M18" s="17"/>
      <c r="N18" s="17"/>
      <c r="O18" s="17"/>
      <c r="P18" s="17"/>
      <c r="Q18" s="14"/>
      <c r="R18" s="14"/>
      <c r="S18" s="14"/>
      <c r="T18" s="14"/>
      <c r="U18" s="14"/>
      <c r="V18" s="14"/>
      <c r="W18" s="14"/>
    </row>
    <row r="19" spans="7:23" ht="24.75" customHeight="1">
      <c r="G19" s="8"/>
      <c r="H19" s="17"/>
      <c r="I19" s="17"/>
      <c r="J19" s="17"/>
      <c r="K19" s="2"/>
      <c r="L19" s="2"/>
      <c r="M19" s="2"/>
      <c r="N19" s="2"/>
      <c r="O19" s="2"/>
      <c r="P19" s="2"/>
      <c r="W19" s="14"/>
    </row>
    <row r="20" spans="7:16" ht="24.75" customHeight="1">
      <c r="G20" s="8"/>
      <c r="H20" s="2"/>
      <c r="I20" s="54"/>
      <c r="J20" s="47"/>
      <c r="K20" s="47"/>
      <c r="L20" s="2"/>
      <c r="M20" s="2"/>
      <c r="N20" s="2"/>
      <c r="O20" s="2"/>
      <c r="P20" s="2"/>
    </row>
    <row r="21" spans="8:17" ht="31.5" customHeight="1">
      <c r="H21" s="61"/>
      <c r="I21" s="68"/>
      <c r="J21" s="68"/>
      <c r="M21" s="32"/>
      <c r="N21" s="32"/>
      <c r="O21" s="32"/>
      <c r="P21" s="32"/>
      <c r="Q21" s="32"/>
    </row>
    <row r="22" spans="8:17" ht="24.75" customHeight="1">
      <c r="H22" s="49"/>
      <c r="I22" s="59"/>
      <c r="J22" s="59"/>
      <c r="M22" s="32"/>
      <c r="N22" s="32"/>
      <c r="O22" s="32"/>
      <c r="P22" s="32"/>
      <c r="Q22" s="32"/>
    </row>
    <row r="23" spans="8:24" ht="24.75" customHeight="1">
      <c r="H23" s="46"/>
      <c r="I23" s="17"/>
      <c r="J23" s="17"/>
      <c r="K23" s="17"/>
      <c r="L23" s="17"/>
      <c r="M23" s="17"/>
      <c r="N23" s="47"/>
      <c r="O23" s="47"/>
      <c r="P23" s="47"/>
      <c r="Q23" s="47"/>
      <c r="R23" s="47"/>
      <c r="S23" s="17"/>
      <c r="T23" s="17"/>
      <c r="U23" s="17"/>
      <c r="V23" s="17"/>
      <c r="W23" s="17"/>
      <c r="X23" s="17"/>
    </row>
    <row r="24" spans="9:24" ht="24.75" customHeight="1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"/>
      <c r="X24" s="17"/>
    </row>
    <row r="25" spans="7:24" ht="24.75" customHeight="1"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7"/>
      <c r="X25" s="17"/>
    </row>
    <row r="26" spans="7:24" ht="24.75" customHeight="1"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7"/>
      <c r="X26" s="17"/>
    </row>
    <row r="27" spans="7:24" ht="24.75" customHeight="1"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7"/>
      <c r="X27" s="17"/>
    </row>
    <row r="28" spans="7:24" ht="24.75" customHeight="1"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7"/>
      <c r="X28" s="17"/>
    </row>
    <row r="29" spans="7:24" ht="24.75" customHeight="1"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7"/>
      <c r="X29" s="17"/>
    </row>
    <row r="30" spans="7:24" ht="24.75" customHeight="1"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7"/>
      <c r="X30" s="17"/>
    </row>
    <row r="31" spans="7:24" ht="24.75" customHeight="1"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7"/>
      <c r="X31" s="17"/>
    </row>
    <row r="32" spans="7:24" ht="24.75" customHeight="1"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7"/>
      <c r="X32" s="17"/>
    </row>
    <row r="33" spans="7:24" ht="24.75" customHeight="1"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7"/>
      <c r="X33" s="17"/>
    </row>
    <row r="34" spans="7:24" ht="24.75" customHeight="1"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17"/>
    </row>
    <row r="35" spans="7:24" ht="24.75" customHeight="1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7"/>
      <c r="X35" s="17"/>
    </row>
    <row r="36" spans="7:24" ht="24.75" customHeight="1">
      <c r="G36" s="4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7:24" ht="24.75" customHeight="1">
      <c r="G37" s="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7:24" ht="24.75" customHeight="1"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7"/>
      <c r="X38" s="17"/>
    </row>
    <row r="39" spans="7:24" ht="24.75" customHeight="1"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7"/>
      <c r="X39" s="17"/>
    </row>
    <row r="40" spans="7:24" ht="24.75" customHeight="1"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7"/>
      <c r="X40" s="17"/>
    </row>
    <row r="41" spans="7:24" ht="24.75" customHeight="1"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7"/>
      <c r="X41" s="17"/>
    </row>
    <row r="42" spans="7:24" ht="24.75" customHeight="1"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7"/>
      <c r="X42" s="17"/>
    </row>
    <row r="43" spans="7:24" ht="24.75" customHeight="1"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7"/>
      <c r="X43" s="17"/>
    </row>
    <row r="44" spans="7:24" ht="24.75" customHeight="1"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7"/>
      <c r="X44" s="17"/>
    </row>
    <row r="45" spans="7:24" ht="24.75" customHeight="1"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17"/>
    </row>
    <row r="46" spans="7:24" ht="24.75" customHeight="1"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"/>
      <c r="X46" s="17"/>
    </row>
    <row r="47" spans="7:24" ht="24.75" customHeight="1"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7"/>
      <c r="X47" s="17"/>
    </row>
    <row r="48" spans="7:24" ht="24.75" customHeight="1"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7"/>
      <c r="X48" s="17"/>
    </row>
    <row r="49" spans="7:24" ht="24.75" customHeight="1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17"/>
      <c r="X49" s="17"/>
    </row>
    <row r="50" spans="7:24" ht="24.75" customHeight="1">
      <c r="G50" s="4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7:24" ht="24.75" customHeight="1">
      <c r="G51" s="4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7:24" ht="24.75" customHeight="1"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7"/>
      <c r="X52" s="17"/>
    </row>
    <row r="53" spans="7:24" ht="24.75" customHeight="1"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7"/>
      <c r="X53" s="17"/>
    </row>
    <row r="54" spans="7:24" ht="24.75" customHeight="1"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7"/>
      <c r="X54" s="17"/>
    </row>
    <row r="55" spans="7:24" ht="24.75" customHeight="1"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7"/>
      <c r="X55" s="17"/>
    </row>
    <row r="56" spans="7:24" ht="24.75" customHeight="1"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7"/>
      <c r="X56" s="17"/>
    </row>
    <row r="57" spans="7:24" ht="24.75" customHeight="1"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7"/>
      <c r="X57" s="17"/>
    </row>
    <row r="58" spans="7:24" ht="24.75" customHeight="1"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7"/>
      <c r="X58" s="17"/>
    </row>
    <row r="59" spans="7:24" ht="24.75" customHeight="1"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7"/>
      <c r="X59" s="17"/>
    </row>
    <row r="60" spans="7:24" ht="24.75" customHeight="1"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7"/>
      <c r="X60" s="17"/>
    </row>
    <row r="61" spans="7:24" ht="24.75" customHeight="1"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7"/>
      <c r="X61" s="17"/>
    </row>
    <row r="62" spans="7:24" ht="24.75" customHeight="1"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7"/>
      <c r="X62" s="17"/>
    </row>
    <row r="63" spans="7:24" ht="24.75" customHeight="1">
      <c r="G63" s="4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7:24" ht="24.75" customHeight="1">
      <c r="G64" s="4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7:24" ht="24.75" customHeight="1">
      <c r="G65" s="4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7:24" ht="24.75" customHeight="1">
      <c r="G66" s="4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7:24" ht="24.75" customHeight="1">
      <c r="G67" s="4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7:24" ht="24.75" customHeight="1">
      <c r="G68" s="4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7:24" ht="24.75" customHeight="1">
      <c r="G69" s="4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7:24" ht="24.75" customHeight="1">
      <c r="G70" s="4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7:24" ht="24.75" customHeight="1">
      <c r="G71" s="4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7:24" ht="24.75" customHeight="1">
      <c r="G72" s="4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7:24" ht="24.75" customHeight="1">
      <c r="G73" s="4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7:24" ht="24.75" customHeight="1">
      <c r="G74" s="4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7:24" ht="24.75" customHeight="1">
      <c r="G75" s="4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7:24" ht="24.75" customHeight="1">
      <c r="G76" s="4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7:24" ht="24.75" customHeight="1">
      <c r="G77" s="4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7:24" ht="24.75" customHeight="1">
      <c r="G78" s="4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7:24" ht="24.75" customHeight="1">
      <c r="G79" s="5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7:24" ht="24.75" customHeight="1">
      <c r="G80" s="52"/>
      <c r="H80" s="53"/>
      <c r="I80" s="53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7:24" ht="24.75" customHeight="1">
      <c r="G81" s="52"/>
      <c r="H81" s="53"/>
      <c r="I81" s="53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7:24" ht="24.75" customHeight="1">
      <c r="G82" s="52"/>
      <c r="H82" s="53"/>
      <c r="I82" s="53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7:24" ht="14.25">
      <c r="G83" s="52"/>
      <c r="H83" s="53"/>
      <c r="I83" s="53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3" s="3" customFormat="1" ht="15">
      <c r="A84" s="4"/>
      <c r="B84" s="4"/>
      <c r="C84" s="4"/>
      <c r="D84" s="4"/>
      <c r="E84" s="4"/>
      <c r="F84" s="4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7:23" ht="15">
      <c r="G85" s="11"/>
      <c r="H85"/>
      <c r="I85"/>
      <c r="W85" s="3"/>
    </row>
    <row r="86" spans="7:22" ht="15"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7:9" ht="14.25">
      <c r="G87" s="11"/>
      <c r="H87"/>
      <c r="I87"/>
    </row>
    <row r="88" spans="7:9" ht="14.25">
      <c r="G88" s="11"/>
      <c r="H88"/>
      <c r="I88"/>
    </row>
    <row r="89" spans="7:9" ht="14.25">
      <c r="G89" s="11"/>
      <c r="H89"/>
      <c r="I89"/>
    </row>
    <row r="90" spans="7:9" ht="14.25">
      <c r="G90" s="11"/>
      <c r="H90"/>
      <c r="I90"/>
    </row>
    <row r="91" spans="1:23" s="3" customFormat="1" ht="15">
      <c r="A91" s="4"/>
      <c r="B91" s="4"/>
      <c r="C91" s="4"/>
      <c r="D91" s="4"/>
      <c r="E91" s="4"/>
      <c r="F91" s="4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7:23" ht="15">
      <c r="G92" s="11"/>
      <c r="H92"/>
      <c r="I92"/>
      <c r="W92" s="3"/>
    </row>
    <row r="93" spans="7:22" ht="15"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7:9" ht="14.25">
      <c r="G94" s="11"/>
      <c r="H94"/>
      <c r="I94"/>
    </row>
    <row r="95" spans="7:9" ht="14.25">
      <c r="G95" s="11"/>
      <c r="H95"/>
      <c r="I95"/>
    </row>
    <row r="96" spans="7:9" ht="14.25">
      <c r="G96" s="11"/>
      <c r="H96"/>
      <c r="I96"/>
    </row>
    <row r="97" spans="7:9" ht="14.25">
      <c r="G97" s="11"/>
      <c r="H97"/>
      <c r="I97"/>
    </row>
    <row r="98" spans="7:9" ht="14.25">
      <c r="G98" s="11"/>
      <c r="H98"/>
      <c r="I98"/>
    </row>
    <row r="99" spans="1:23" s="3" customFormat="1" ht="15">
      <c r="A99" s="4"/>
      <c r="B99" s="4"/>
      <c r="C99" s="4"/>
      <c r="D99" s="4"/>
      <c r="E99" s="4"/>
      <c r="F99" s="4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7:23" ht="15">
      <c r="G100" s="11"/>
      <c r="H100"/>
      <c r="I100"/>
      <c r="W100" s="3"/>
    </row>
    <row r="101" spans="7:22" ht="15"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7:9" ht="14.25"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Ajay Prusty</cp:lastModifiedBy>
  <dcterms:created xsi:type="dcterms:W3CDTF">2021-09-06T09:19:21Z</dcterms:created>
  <dcterms:modified xsi:type="dcterms:W3CDTF">2022-11-04T05:24:59Z</dcterms:modified>
  <cp:category/>
  <cp:version/>
  <cp:contentType/>
  <cp:contentStatus/>
</cp:coreProperties>
</file>