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firstSheet="14" activeTab="18"/>
  </bookViews>
  <sheets>
    <sheet name="SEMESTER1_MAAG1101" sheetId="1" r:id="rId1"/>
    <sheet name="SEMESTER 1_MAAG1102" sheetId="2" r:id="rId2"/>
    <sheet name="SEMESTER1_MAAG1103" sheetId="3" r:id="rId3"/>
    <sheet name="SEMESTER 1_MACS1101" sheetId="4" r:id="rId4"/>
    <sheet name="SEMESTER 1 MAPP1101" sheetId="5" r:id="rId5"/>
    <sheet name="SEMESTER 1 MALI1101" sheetId="6" r:id="rId6"/>
    <sheet name="SEMESTER 1MASA1101" sheetId="7" r:id="rId7"/>
    <sheet name="SEM 2_MAAG1204" sheetId="8" r:id="rId8"/>
    <sheet name="SEM2 MASA1202" sheetId="9" r:id="rId9"/>
    <sheet name="SEM 2 MAAG1205" sheetId="10" r:id="rId10"/>
    <sheet name="SEM2 MAAG1291" sheetId="11" r:id="rId11"/>
    <sheet name="SEM2 MAAG1206" sheetId="12" r:id="rId12"/>
    <sheet name="SEM2 MAST1201" sheetId="13" r:id="rId13"/>
    <sheet name="SEM2 MAIP1201" sheetId="14" r:id="rId14"/>
    <sheet name="SEM2 MALT1201" sheetId="15" r:id="rId15"/>
    <sheet name="SEM 3 MAAG2107" sheetId="16" r:id="rId16"/>
    <sheet name="SEM3 MAST2102" sheetId="17" r:id="rId17"/>
    <sheet name="SEM3 MAAR2101" sheetId="18" r:id="rId18"/>
    <sheet name="SEM3 MADM1201" sheetId="19" r:id="rId19"/>
  </sheets>
  <definedNames/>
  <calcPr fullCalcOnLoad="1"/>
</workbook>
</file>

<file path=xl/sharedStrings.xml><?xml version="1.0" encoding="utf-8"?>
<sst xmlns="http://schemas.openxmlformats.org/spreadsheetml/2006/main" count="1158" uniqueCount="115">
  <si>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</si>
  <si>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</si>
  <si>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</si>
  <si>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</si>
  <si>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</si>
  <si>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</si>
  <si>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</si>
  <si>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</si>
  <si>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</si>
  <si>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</si>
  <si>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CO 1, 2, 3, 4, 5</t>
  </si>
  <si>
    <t>CIE</t>
  </si>
  <si>
    <t>SEE</t>
  </si>
  <si>
    <t>All Questions</t>
  </si>
  <si>
    <t>PO1</t>
  </si>
  <si>
    <t>PO Attainment</t>
  </si>
  <si>
    <t>L3,L4,L5</t>
  </si>
  <si>
    <t>PO2</t>
  </si>
  <si>
    <t>&gt;=60%</t>
  </si>
  <si>
    <t>&gt;=50%</t>
  </si>
  <si>
    <t>P03</t>
  </si>
  <si>
    <t>P04</t>
  </si>
  <si>
    <t>P05</t>
  </si>
  <si>
    <t>P06</t>
  </si>
  <si>
    <t>P07</t>
  </si>
  <si>
    <t>P08</t>
  </si>
  <si>
    <t>P09</t>
  </si>
  <si>
    <t>PSO1</t>
  </si>
  <si>
    <t>PSO2</t>
  </si>
  <si>
    <t>PSO3</t>
  </si>
  <si>
    <t>Centurion University</t>
  </si>
  <si>
    <t>Achieved</t>
  </si>
  <si>
    <t>PSO4</t>
  </si>
  <si>
    <t>Question Paper:  MODERN CONCEPTS IN CROP PRODUCTION</t>
  </si>
  <si>
    <t>Course Name : MODERN CONCEPTS IN CROP PRODUCTION            Department : AGRONOMY</t>
  </si>
  <si>
    <t>190805190001</t>
  </si>
  <si>
    <t>190805190003</t>
  </si>
  <si>
    <t>190805190004</t>
  </si>
  <si>
    <t>190805190005</t>
  </si>
  <si>
    <t>190805190006</t>
  </si>
  <si>
    <t>190805190007</t>
  </si>
  <si>
    <t>190805190008</t>
  </si>
  <si>
    <t>190805190009</t>
  </si>
  <si>
    <t>Course Code : MAAG1101                                       Max Marks :100</t>
  </si>
  <si>
    <t>Question Paper:  PRINCIPLES AND PRACTICES OF WEED MANAGEMENT</t>
  </si>
  <si>
    <t>Course Name : PRINCIPLES AND PRACTICES OF WEED MANAGEMENT           Department : AGRONOMY</t>
  </si>
  <si>
    <t>Course Code : MAAG1102                                     Max Marks :100</t>
  </si>
  <si>
    <t>Course Name : PRINCIPLES AND PRACTICES OF WATER MANAGEMENT         Department : AGRONOMY</t>
  </si>
  <si>
    <t>Course Code : MAAG1103                                     Max Marks :100</t>
  </si>
  <si>
    <t>Course Name : TECHNICAL WRITING AND COMMUNICATION SKILLS        Department : AGRONOMY</t>
  </si>
  <si>
    <t xml:space="preserve">Question Paper:  TECHNICAL WRITING AND COMMUNICATION SKILLS  </t>
  </si>
  <si>
    <t>Question Paper:  LIBRARY AND INFORMATION SCIENCES</t>
  </si>
  <si>
    <t>Course Name : LIBRARY AND INFORMATION SCIENCES     Department : AGRONOMY</t>
  </si>
  <si>
    <t>Course Name : PHYSIOLOGY OF GROWTH YIELD AND MODELLING     Department : AGRONOMY</t>
  </si>
  <si>
    <t>Question Paper: PHYSIOLOGY OF GROWTH YIELD AND MODELLING</t>
  </si>
  <si>
    <t>Course Code : MAPP1101                              Max Marks :100</t>
  </si>
  <si>
    <t>Course Code : MALI1101                                 Max Marks :100</t>
  </si>
  <si>
    <t>Course Code : MACS1101                                   Max Marks :100</t>
  </si>
  <si>
    <t>Question Paper: SOIL FERTILITY AND FERTILIZER USE</t>
  </si>
  <si>
    <t>Course Name : SOIL FERTILITY AND FERTILIZER USE     Department : AGRONOMY</t>
  </si>
  <si>
    <t>Course Code : MASA1101                          Max Marks :100</t>
  </si>
  <si>
    <t>Question Paper: AGRONOMY OF MAJOR CEREALS AND PULSES</t>
  </si>
  <si>
    <t>Course Name : AGRONOMY OF MAJOR CEREALS AND PULSES   Department : AGRONOMY</t>
  </si>
  <si>
    <t>Course Code : MAAG1204                          Max Marks :100</t>
  </si>
  <si>
    <t>Question Paper: AGRONOMY OF OIL SEED, FIBRE &amp; SUGARCANE CROPS</t>
  </si>
  <si>
    <t>Course Name : AGRONOMY OF OIL SEED, FIBRE &amp; SUGARCANE CROPS  Department : AGRONOMY</t>
  </si>
  <si>
    <t>Course Code : MAAG1205                        Max Marks :100</t>
  </si>
  <si>
    <t>Question Paper: CROPPING SYSTEMS &amp; SUSTAINABLE AGRICULTURE</t>
  </si>
  <si>
    <t>Course Name : CROPPING SYSTEMS &amp; SUSTAINABLE AGRICULTURE  Department : AGRONOMY</t>
  </si>
  <si>
    <t>Course Code : MAAG1206                        Max Marks :100</t>
  </si>
  <si>
    <t>Course Name : MANAGEMENT OF PROBLEM SOILS &amp; WATERS  Department : AGRONOMY</t>
  </si>
  <si>
    <t>Question Paper: MANAGEMENT OF PROBLEM SOILS &amp; WATERS</t>
  </si>
  <si>
    <t>Course Code : MASA1202                  Max Marks :100</t>
  </si>
  <si>
    <t>Course Name : EXPERIMENTAL DESIGNS  Department : AGRONOMY</t>
  </si>
  <si>
    <t>Course Code : MAST1201               Max Marks :100</t>
  </si>
  <si>
    <t>Question Paper: EXPERIMENTAL DESIGNS</t>
  </si>
  <si>
    <t>Course Name :MASTER'S SEMINAR   Department : AGRONOMY</t>
  </si>
  <si>
    <t xml:space="preserve">Question Paper: MASTER'S SEMINAR </t>
  </si>
  <si>
    <t>Course Code : MAAG1291               Max Marks :100</t>
  </si>
  <si>
    <t>Question Paper: INTELLECTUAL PROPERTY &amp; ITS MANAGEMENT IN AGRICULTURE</t>
  </si>
  <si>
    <t>Course Name :INTELLECTUAL PROPERTY &amp; ITS MANAGEMENT IN AGRICULTURE  Department : AGRONOMY</t>
  </si>
  <si>
    <t>Course Code : MAIP1201               Max Marks :100</t>
  </si>
  <si>
    <t>Question Paper: Basic Concept in Laboratory Techniques</t>
  </si>
  <si>
    <t>Course Name :Basic Concept in Laboratory Techniques  Department : AGRONOMY</t>
  </si>
  <si>
    <t>Course Code : MALT1201               Max Marks :100</t>
  </si>
  <si>
    <t>Question Paper: DRY LAND FARMING &amp; WATERSHED MANAGEMENT</t>
  </si>
  <si>
    <t>Course Name :DRY LAND FARMING &amp; WATERSHED MANAGEMENT  Department : AGRONOMY</t>
  </si>
  <si>
    <t>Course Name :STATISTICAL METHODS FOR APPLIED SCIENCES   Department : AGRONOMY</t>
  </si>
  <si>
    <t>Question Paper: STATISTICAL METHODS FOR APPLIED SCIENCES T</t>
  </si>
  <si>
    <t>Course Code : MAST2102             Max Marks :100</t>
  </si>
  <si>
    <t>Question Paper: AGRICULTURAL RESEARCH, RESEARCH ETHICS &amp; RURAL DEVELOPMENT PROGRAMMES</t>
  </si>
  <si>
    <t>Course Name :AGRICULTURAL RESEARCH, RESEARCH ETHICS &amp; RURAL DEVELOPMENT PROGRAMMES   Department : AGRONOMY</t>
  </si>
  <si>
    <t>Course Code : MAAR2101             Max Marks :100</t>
  </si>
  <si>
    <t>Course Name :DISASTER MANAGEMENT   Department : AGRONOMY</t>
  </si>
  <si>
    <t>Question Paper: DISASTER MANAGEMENT</t>
  </si>
  <si>
    <t>Course Code : MADM2101             Max Marks :100</t>
  </si>
  <si>
    <t>Course Code : MAAG2107               Max Marks :100</t>
  </si>
  <si>
    <t>% of student that should have attained level 3</t>
  </si>
  <si>
    <t>40% students are in level 3</t>
  </si>
  <si>
    <t>CO Attainment Target</t>
  </si>
  <si>
    <t>CO-PO is attained</t>
  </si>
  <si>
    <t>CA</t>
  </si>
  <si>
    <t>ES</t>
  </si>
  <si>
    <t>Avg CO Attainment of all the COs</t>
  </si>
  <si>
    <t>CO</t>
  </si>
  <si>
    <t>Student Perf  Threshold for all COs</t>
  </si>
  <si>
    <t>Attaintment level</t>
  </si>
  <si>
    <t>&gt;=40%</t>
  </si>
  <si>
    <t>&lt;40%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</si>
  <si>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</si>
  <si>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</si>
  <si>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Avg of CO-PO affinity levels</t>
  </si>
  <si>
    <t xml:space="preserve"> score/%</t>
  </si>
  <si>
    <t>L1,L2,L3</t>
  </si>
  <si>
    <t>Question Paper:  PRINCIPLES AND PRACTICES OF WATER MANAGEMENT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</si>
</sst>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1" fillId="0" borderId="10" xfId="0" applyNumberFormat="1" applyFont="1" applyBorder="1" applyAlignment="1">
      <alignment vertical="center"/>
    </xf>
    <xf numFmtId="1" fontId="44" fillId="0" borderId="10" xfId="0" applyNumberFormat="1" applyFont="1" applyFill="1" applyBorder="1" applyAlignment="1">
      <alignment vertical="center"/>
    </xf>
    <xf numFmtId="1" fontId="41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1" fillId="35" borderId="0" xfId="0" applyFont="1" applyFill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36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/>
    </xf>
    <xf numFmtId="173" fontId="0" fillId="33" borderId="17" xfId="0" applyNumberForma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10" fontId="41" fillId="0" borderId="10" xfId="57" applyNumberFormat="1" applyFont="1" applyBorder="1" applyAlignment="1">
      <alignment vertical="center"/>
    </xf>
    <xf numFmtId="0" fontId="41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" fontId="41" fillId="36" borderId="10" xfId="0" applyNumberFormat="1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2" fontId="41" fillId="34" borderId="10" xfId="0" applyNumberFormat="1" applyFont="1" applyFill="1" applyBorder="1" applyAlignment="1">
      <alignment horizontal="center" vertical="center"/>
    </xf>
    <xf numFmtId="1" fontId="27" fillId="36" borderId="10" xfId="0" applyNumberFormat="1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1" fontId="45" fillId="0" borderId="16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6" borderId="16" xfId="0" applyFill="1" applyBorder="1" applyAlignment="1">
      <alignment horizontal="center" vertical="top" wrapText="1"/>
    </xf>
    <xf numFmtId="0" fontId="0" fillId="36" borderId="13" xfId="0" applyFill="1" applyBorder="1" applyAlignment="1">
      <alignment horizontal="center" vertical="top" wrapText="1"/>
    </xf>
    <xf numFmtId="0" fontId="41" fillId="36" borderId="15" xfId="0" applyFont="1" applyFill="1" applyBorder="1" applyAlignment="1">
      <alignment horizontal="center" vertical="center"/>
    </xf>
    <xf numFmtId="0" fontId="41" fillId="36" borderId="12" xfId="0" applyFont="1" applyFill="1" applyBorder="1" applyAlignment="1">
      <alignment horizontal="center" vertical="center"/>
    </xf>
    <xf numFmtId="0" fontId="41" fillId="36" borderId="17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1" fontId="44" fillId="21" borderId="12" xfId="0" applyNumberFormat="1" applyFont="1" applyFill="1" applyBorder="1" applyAlignment="1">
      <alignment horizontal="center" vertical="center"/>
    </xf>
    <xf numFmtId="1" fontId="44" fillId="21" borderId="17" xfId="0" applyNumberFormat="1" applyFont="1" applyFill="1" applyBorder="1" applyAlignment="1">
      <alignment horizontal="center" vertical="center"/>
    </xf>
    <xf numFmtId="1" fontId="44" fillId="38" borderId="15" xfId="0" applyNumberFormat="1" applyFont="1" applyFill="1" applyBorder="1" applyAlignment="1">
      <alignment horizontal="center" vertical="center"/>
    </xf>
    <xf numFmtId="1" fontId="44" fillId="38" borderId="12" xfId="0" applyNumberFormat="1" applyFont="1" applyFill="1" applyBorder="1" applyAlignment="1">
      <alignment horizontal="center" vertical="center"/>
    </xf>
    <xf numFmtId="1" fontId="44" fillId="38" borderId="17" xfId="0" applyNumberFormat="1" applyFont="1" applyFill="1" applyBorder="1" applyAlignment="1">
      <alignment horizontal="center" vertical="center"/>
    </xf>
    <xf numFmtId="1" fontId="44" fillId="21" borderId="15" xfId="0" applyNumberFormat="1" applyFont="1" applyFill="1" applyBorder="1" applyAlignment="1">
      <alignment horizontal="center" vertical="center"/>
    </xf>
    <xf numFmtId="0" fontId="41" fillId="36" borderId="18" xfId="0" applyFont="1" applyFill="1" applyBorder="1" applyAlignment="1">
      <alignment horizontal="center" vertical="center"/>
    </xf>
    <xf numFmtId="0" fontId="41" fillId="36" borderId="0" xfId="0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0" fontId="41" fillId="8" borderId="15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/>
    </xf>
    <xf numFmtId="0" fontId="41" fillId="8" borderId="17" xfId="0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top" wrapText="1"/>
    </xf>
    <xf numFmtId="0" fontId="0" fillId="17" borderId="13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3"/>
  <sheetViews>
    <sheetView zoomScale="70" zoomScaleNormal="70" zoomScalePageLayoutView="0" workbookViewId="0" topLeftCell="C1">
      <selection activeCell="C8" sqref="C8"/>
    </sheetView>
  </sheetViews>
  <sheetFormatPr defaultColWidth="6.57421875" defaultRowHeight="15"/>
  <cols>
    <col min="1" max="1" width="12.7109375" style="5" customWidth="1"/>
    <col min="2" max="3" width="15.140625" style="5" bestFit="1" customWidth="1"/>
    <col min="4" max="4" width="15.140625" style="5" customWidth="1"/>
    <col min="5" max="6" width="25.57421875" style="5" customWidth="1"/>
    <col min="7" max="7" width="18.140625" style="5" bestFit="1" customWidth="1"/>
    <col min="8" max="8" width="8.8515625" style="5" customWidth="1"/>
    <col min="9" max="9" width="8.7109375" style="5" customWidth="1"/>
    <col min="10" max="10" width="9.8515625" style="1" customWidth="1"/>
    <col min="11" max="11" width="12.57421875" style="1" customWidth="1"/>
    <col min="12" max="12" width="7.7109375" style="1" customWidth="1"/>
    <col min="13" max="13" width="6.8515625" style="1" customWidth="1"/>
    <col min="14" max="249" width="8.8515625" style="1" customWidth="1"/>
    <col min="250" max="250" width="24.7109375" style="1" customWidth="1"/>
    <col min="251" max="251" width="6.00390625" style="1" bestFit="1" customWidth="1"/>
    <col min="252" max="255" width="5.8515625" style="1" bestFit="1" customWidth="1"/>
    <col min="256" max="16384" width="6.57421875" style="1" bestFit="1" customWidth="1"/>
  </cols>
  <sheetData>
    <row r="1" spans="1:16" ht="19.5" customHeight="1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</row>
    <row r="2" spans="1:9" ht="19.5" customHeight="1">
      <c r="A2" s="84" t="s">
        <v>0</v>
      </c>
      <c r="B2" s="83"/>
      <c r="C2" s="83"/>
      <c r="D2" s="83"/>
      <c r="E2" s="83"/>
      <c r="F2" s="30"/>
      <c r="G2" s="35" t="s">
        <v>97</v>
      </c>
      <c r="H2" s="36"/>
      <c r="I2" s="22"/>
    </row>
    <row r="3" spans="1:26" ht="19.5" customHeight="1">
      <c r="A3" s="82" t="s">
        <v>33</v>
      </c>
      <c r="B3" s="83"/>
      <c r="C3" s="83"/>
      <c r="D3" s="83"/>
      <c r="E3" s="83"/>
      <c r="F3" s="31"/>
      <c r="G3" s="35" t="s">
        <v>98</v>
      </c>
      <c r="H3" s="36"/>
      <c r="I3" s="37" t="s">
        <v>99</v>
      </c>
      <c r="M3" s="17" t="s">
        <v>105</v>
      </c>
      <c r="N3" s="17" t="s">
        <v>106</v>
      </c>
      <c r="O3" s="18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32.25" customHeight="1">
      <c r="A4" s="82" t="s">
        <v>34</v>
      </c>
      <c r="B4" s="83"/>
      <c r="C4" s="83"/>
      <c r="D4" s="83"/>
      <c r="E4" s="83"/>
      <c r="F4" s="28"/>
      <c r="G4" s="35" t="s">
        <v>100</v>
      </c>
      <c r="H4" s="36"/>
      <c r="I4" s="22"/>
      <c r="M4" s="19" t="s">
        <v>18</v>
      </c>
      <c r="N4" s="19">
        <v>3</v>
      </c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19.5" customHeight="1">
      <c r="A5" s="82" t="s">
        <v>43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M5" s="19" t="s">
        <v>19</v>
      </c>
      <c r="N5" s="19">
        <v>2</v>
      </c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2:26" ht="19.5" customHeight="1"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37.5</v>
      </c>
      <c r="I6" s="22"/>
      <c r="M6" s="19" t="s">
        <v>107</v>
      </c>
      <c r="N6" s="19">
        <v>1</v>
      </c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2:26" ht="42.75" customHeight="1"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68.75</v>
      </c>
      <c r="I7" s="42">
        <v>0.6</v>
      </c>
      <c r="M7" s="23" t="s">
        <v>108</v>
      </c>
      <c r="N7" s="23">
        <v>0</v>
      </c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2:9" ht="24.75" customHeight="1">
      <c r="B8" s="6" t="s">
        <v>3</v>
      </c>
      <c r="C8" s="51" t="s">
        <v>113</v>
      </c>
      <c r="D8" s="51"/>
      <c r="E8" s="51" t="s">
        <v>113</v>
      </c>
      <c r="F8" s="51"/>
      <c r="G8" s="40" t="s">
        <v>104</v>
      </c>
      <c r="H8" s="35" t="s">
        <v>31</v>
      </c>
      <c r="I8" s="22"/>
    </row>
    <row r="9" spans="2:23" ht="24.75" customHeight="1"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</row>
    <row r="10" spans="1:23" s="2" customFormat="1" ht="24.75" customHeight="1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79" t="s">
        <v>6</v>
      </c>
      <c r="H10" s="74"/>
      <c r="I10" s="74"/>
      <c r="J10" s="75"/>
      <c r="K10" s="4">
        <v>2</v>
      </c>
      <c r="L10" s="4">
        <v>2</v>
      </c>
      <c r="M10" s="21">
        <v>2</v>
      </c>
      <c r="N10" s="21">
        <v>1</v>
      </c>
      <c r="O10" s="21">
        <v>1</v>
      </c>
      <c r="P10" s="21">
        <v>2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/>
      <c r="W10" s="2">
        <v>1</v>
      </c>
    </row>
    <row r="11" spans="2:23" ht="24.75" customHeight="1">
      <c r="B11" s="25" t="s">
        <v>35</v>
      </c>
      <c r="C11" s="11">
        <v>51.666666666666664</v>
      </c>
      <c r="D11" s="11">
        <f>COUNTIF(C11:C18,"&gt;="&amp;D10)</f>
        <v>8</v>
      </c>
      <c r="E11" s="11">
        <v>30</v>
      </c>
      <c r="F11" s="11">
        <f>COUNTIF(E11:E18,"&gt;="&amp;F10)</f>
        <v>3</v>
      </c>
      <c r="G11" s="79" t="s">
        <v>7</v>
      </c>
      <c r="H11" s="74"/>
      <c r="I11" s="74"/>
      <c r="J11" s="75"/>
      <c r="K11" s="15">
        <v>2</v>
      </c>
      <c r="L11" s="15">
        <v>2</v>
      </c>
      <c r="M11" s="22">
        <v>2</v>
      </c>
      <c r="N11" s="22">
        <v>1</v>
      </c>
      <c r="O11" s="22">
        <v>1</v>
      </c>
      <c r="P11" s="22">
        <v>2</v>
      </c>
      <c r="Q11" s="22">
        <v>2</v>
      </c>
      <c r="R11" s="22">
        <v>1</v>
      </c>
      <c r="S11" s="22">
        <v>1</v>
      </c>
      <c r="T11" s="22">
        <v>2</v>
      </c>
      <c r="U11" s="22">
        <v>2</v>
      </c>
      <c r="V11" s="22">
        <v>1</v>
      </c>
      <c r="W11" s="1">
        <v>1</v>
      </c>
    </row>
    <row r="12" spans="2:23" ht="24.75" customHeight="1">
      <c r="B12" s="25" t="s">
        <v>36</v>
      </c>
      <c r="C12" s="11">
        <v>53.333333333333336</v>
      </c>
      <c r="D12" s="53">
        <f>(D11/8)*100</f>
        <v>100</v>
      </c>
      <c r="E12" s="11">
        <v>26.11111111111111</v>
      </c>
      <c r="F12" s="53">
        <f>(F11/8)*100</f>
        <v>37.5</v>
      </c>
      <c r="G12" s="79" t="s">
        <v>9</v>
      </c>
      <c r="H12" s="74"/>
      <c r="I12" s="74"/>
      <c r="J12" s="75"/>
      <c r="K12" s="4">
        <v>2</v>
      </c>
      <c r="L12" s="4">
        <v>2</v>
      </c>
      <c r="M12" s="21">
        <v>2</v>
      </c>
      <c r="N12" s="21">
        <v>1</v>
      </c>
      <c r="O12" s="21">
        <v>1</v>
      </c>
      <c r="P12" s="21">
        <v>2</v>
      </c>
      <c r="Q12" s="21">
        <v>1</v>
      </c>
      <c r="R12" s="21">
        <v>1</v>
      </c>
      <c r="S12" s="21">
        <v>1</v>
      </c>
      <c r="T12" s="21">
        <v>2</v>
      </c>
      <c r="U12" s="21">
        <v>2</v>
      </c>
      <c r="V12" s="21"/>
      <c r="W12" s="2">
        <v>1</v>
      </c>
    </row>
    <row r="13" spans="2:23" ht="24.75" customHeight="1">
      <c r="B13" s="25" t="s">
        <v>37</v>
      </c>
      <c r="C13" s="11">
        <v>57.5</v>
      </c>
      <c r="D13" s="11"/>
      <c r="E13" s="11">
        <v>26.11111111111111</v>
      </c>
      <c r="F13" s="32"/>
      <c r="G13" s="74" t="s">
        <v>111</v>
      </c>
      <c r="H13" s="74"/>
      <c r="I13" s="74"/>
      <c r="J13" s="75"/>
      <c r="K13" s="48">
        <f>AVERAGE(K10:K12)</f>
        <v>2</v>
      </c>
      <c r="L13" s="48">
        <f aca="true" t="shared" si="0" ref="L13:W13">AVERAGE(L10:L12)</f>
        <v>2</v>
      </c>
      <c r="M13" s="48">
        <f t="shared" si="0"/>
        <v>2</v>
      </c>
      <c r="N13" s="48">
        <f t="shared" si="0"/>
        <v>1</v>
      </c>
      <c r="O13" s="48">
        <f t="shared" si="0"/>
        <v>1</v>
      </c>
      <c r="P13" s="48">
        <f t="shared" si="0"/>
        <v>2</v>
      </c>
      <c r="Q13" s="48">
        <f t="shared" si="0"/>
        <v>1.3333333333333333</v>
      </c>
      <c r="R13" s="48">
        <f t="shared" si="0"/>
        <v>1</v>
      </c>
      <c r="S13" s="48">
        <f t="shared" si="0"/>
        <v>1</v>
      </c>
      <c r="T13" s="48">
        <f t="shared" si="0"/>
        <v>2</v>
      </c>
      <c r="U13" s="48">
        <f t="shared" si="0"/>
        <v>2</v>
      </c>
      <c r="V13" s="48">
        <f t="shared" si="0"/>
        <v>1</v>
      </c>
      <c r="W13" s="48">
        <f t="shared" si="0"/>
        <v>1</v>
      </c>
    </row>
    <row r="14" spans="2:23" ht="24.75" customHeight="1">
      <c r="B14" s="25" t="s">
        <v>38</v>
      </c>
      <c r="C14" s="11">
        <v>56.666666666666664</v>
      </c>
      <c r="D14" s="11"/>
      <c r="E14" s="11">
        <v>31.666666666666668</v>
      </c>
      <c r="F14" s="32"/>
      <c r="G14" s="76" t="s">
        <v>15</v>
      </c>
      <c r="H14" s="77"/>
      <c r="I14" s="77"/>
      <c r="J14" s="78"/>
      <c r="K14" s="54">
        <f>(68.75*K13)/100</f>
        <v>1.375</v>
      </c>
      <c r="L14" s="54">
        <f aca="true" t="shared" si="1" ref="L14:W14">(68.75*L13)/100</f>
        <v>1.375</v>
      </c>
      <c r="M14" s="54">
        <f t="shared" si="1"/>
        <v>1.375</v>
      </c>
      <c r="N14" s="54">
        <f t="shared" si="1"/>
        <v>0.6875</v>
      </c>
      <c r="O14" s="54">
        <f t="shared" si="1"/>
        <v>0.6875</v>
      </c>
      <c r="P14" s="54">
        <f t="shared" si="1"/>
        <v>1.375</v>
      </c>
      <c r="Q14" s="54">
        <f t="shared" si="1"/>
        <v>0.9166666666666665</v>
      </c>
      <c r="R14" s="54">
        <f t="shared" si="1"/>
        <v>0.6875</v>
      </c>
      <c r="S14" s="54">
        <f>(68.75*S13)/100</f>
        <v>0.6875</v>
      </c>
      <c r="T14" s="54">
        <f t="shared" si="1"/>
        <v>1.375</v>
      </c>
      <c r="U14" s="54">
        <f t="shared" si="1"/>
        <v>1.375</v>
      </c>
      <c r="V14" s="54">
        <f t="shared" si="1"/>
        <v>0.6875</v>
      </c>
      <c r="W14" s="54">
        <f t="shared" si="1"/>
        <v>0.6875</v>
      </c>
    </row>
    <row r="15" spans="2:10" ht="24.75" customHeight="1">
      <c r="B15" s="25" t="s">
        <v>39</v>
      </c>
      <c r="C15" s="11">
        <v>55</v>
      </c>
      <c r="D15" s="11"/>
      <c r="E15" s="11">
        <v>27.77777777777778</v>
      </c>
      <c r="F15" s="33"/>
      <c r="G15" s="67"/>
      <c r="H15" s="68"/>
      <c r="I15" s="68"/>
      <c r="J15" s="68"/>
    </row>
    <row r="16" spans="2:6" ht="24.75" customHeight="1">
      <c r="B16" s="25" t="s">
        <v>40</v>
      </c>
      <c r="C16" s="11">
        <v>54.166666666666664</v>
      </c>
      <c r="D16" s="11"/>
      <c r="E16" s="11">
        <v>32.77777777777778</v>
      </c>
      <c r="F16" s="34"/>
    </row>
    <row r="17" spans="2:9" ht="15" customHeight="1">
      <c r="B17" s="25" t="s">
        <v>41</v>
      </c>
      <c r="C17" s="11">
        <v>52.5</v>
      </c>
      <c r="D17" s="11"/>
      <c r="E17" s="11">
        <v>21.666666666666668</v>
      </c>
      <c r="F17" s="32"/>
      <c r="G17" s="69"/>
      <c r="H17" s="70"/>
      <c r="I17" s="71"/>
    </row>
    <row r="18" spans="2:11" ht="24.75" customHeight="1">
      <c r="B18" s="25" t="s">
        <v>42</v>
      </c>
      <c r="C18" s="11">
        <v>53.333333333333336</v>
      </c>
      <c r="D18" s="11"/>
      <c r="E18" s="11">
        <v>24.444444444444443</v>
      </c>
      <c r="F18" s="11"/>
      <c r="G18" s="24"/>
      <c r="H18" s="72"/>
      <c r="I18" s="73"/>
      <c r="K18" s="23"/>
    </row>
    <row r="19" spans="2:9" ht="24.75" customHeight="1">
      <c r="B19" s="25"/>
      <c r="C19" s="59"/>
      <c r="D19" s="59"/>
      <c r="E19" s="59"/>
      <c r="F19" s="59"/>
      <c r="G19" s="24"/>
      <c r="H19" s="72"/>
      <c r="I19" s="73"/>
    </row>
    <row r="20" spans="2:6" ht="24.75" customHeight="1">
      <c r="B20" s="25"/>
      <c r="C20" s="59"/>
      <c r="D20" s="59"/>
      <c r="E20" s="59"/>
      <c r="F20" s="60"/>
    </row>
    <row r="21" spans="2:6" ht="24.75" customHeight="1">
      <c r="B21" s="25"/>
      <c r="C21" s="59"/>
      <c r="D21" s="59"/>
      <c r="E21" s="59"/>
      <c r="F21" s="60"/>
    </row>
    <row r="22" spans="2:6" ht="24.75" customHeight="1">
      <c r="B22" s="25"/>
      <c r="C22" s="59"/>
      <c r="D22" s="59"/>
      <c r="E22" s="59"/>
      <c r="F22" s="60"/>
    </row>
    <row r="23" spans="2:6" ht="24.75" customHeight="1">
      <c r="B23" s="25"/>
      <c r="C23" s="59"/>
      <c r="D23" s="59"/>
      <c r="E23" s="59"/>
      <c r="F23" s="60"/>
    </row>
    <row r="24" spans="2:6" ht="24.75" customHeight="1">
      <c r="B24" s="25"/>
      <c r="C24" s="59"/>
      <c r="D24" s="59"/>
      <c r="E24" s="59"/>
      <c r="F24" s="60"/>
    </row>
    <row r="25" spans="2:6" ht="24.75" customHeight="1">
      <c r="B25" s="25"/>
      <c r="C25" s="59"/>
      <c r="D25" s="59"/>
      <c r="E25" s="59"/>
      <c r="F25" s="60"/>
    </row>
    <row r="26" spans="2:6" ht="24.75" customHeight="1">
      <c r="B26" s="25"/>
      <c r="C26" s="59"/>
      <c r="D26" s="59"/>
      <c r="E26" s="59"/>
      <c r="F26" s="60"/>
    </row>
    <row r="27" spans="2:6" ht="24.75" customHeight="1">
      <c r="B27" s="25"/>
      <c r="C27" s="59"/>
      <c r="D27" s="59"/>
      <c r="E27" s="59"/>
      <c r="F27" s="60"/>
    </row>
    <row r="28" spans="2:6" ht="24.75" customHeight="1">
      <c r="B28" s="25"/>
      <c r="C28" s="59"/>
      <c r="D28" s="59"/>
      <c r="E28" s="59"/>
      <c r="F28" s="60"/>
    </row>
    <row r="29" spans="2:6" ht="24.75" customHeight="1">
      <c r="B29" s="25"/>
      <c r="C29" s="59"/>
      <c r="D29" s="59"/>
      <c r="E29" s="59"/>
      <c r="F29" s="60"/>
    </row>
    <row r="30" spans="2:6" ht="24.75" customHeight="1">
      <c r="B30" s="25"/>
      <c r="C30" s="59"/>
      <c r="D30" s="59"/>
      <c r="E30" s="59"/>
      <c r="F30" s="60"/>
    </row>
    <row r="31" spans="2:6" ht="24.75" customHeight="1">
      <c r="B31" s="25"/>
      <c r="C31" s="59"/>
      <c r="D31" s="59"/>
      <c r="E31" s="59"/>
      <c r="F31" s="60"/>
    </row>
    <row r="32" spans="2:6" ht="24.75" customHeight="1">
      <c r="B32" s="25"/>
      <c r="C32" s="59"/>
      <c r="D32" s="59"/>
      <c r="E32" s="59"/>
      <c r="F32" s="60"/>
    </row>
    <row r="33" spans="2:6" ht="24.75" customHeight="1">
      <c r="B33" s="25"/>
      <c r="C33" s="59"/>
      <c r="D33" s="59"/>
      <c r="E33" s="59"/>
      <c r="F33" s="60"/>
    </row>
    <row r="34" spans="2:6" ht="24.75" customHeight="1">
      <c r="B34" s="25"/>
      <c r="C34" s="59"/>
      <c r="D34" s="59"/>
      <c r="E34" s="59"/>
      <c r="F34" s="60"/>
    </row>
    <row r="35" spans="2:6" ht="24.75" customHeight="1">
      <c r="B35" s="25"/>
      <c r="C35" s="59"/>
      <c r="D35" s="59"/>
      <c r="E35" s="59"/>
      <c r="F35" s="60"/>
    </row>
    <row r="36" spans="2:6" ht="24.75" customHeight="1">
      <c r="B36" s="25"/>
      <c r="C36" s="59"/>
      <c r="D36" s="59"/>
      <c r="E36" s="59"/>
      <c r="F36" s="60"/>
    </row>
    <row r="37" spans="2:6" ht="24.75" customHeight="1">
      <c r="B37" s="25"/>
      <c r="C37" s="59"/>
      <c r="D37" s="59"/>
      <c r="E37" s="59"/>
      <c r="F37" s="60"/>
    </row>
    <row r="38" spans="2:6" ht="24.75" customHeight="1">
      <c r="B38" s="25"/>
      <c r="C38" s="59"/>
      <c r="D38" s="59"/>
      <c r="E38" s="59"/>
      <c r="F38" s="60"/>
    </row>
    <row r="39" spans="2:6" ht="24.75" customHeight="1">
      <c r="B39" s="25"/>
      <c r="C39" s="59"/>
      <c r="D39" s="59"/>
      <c r="E39" s="59"/>
      <c r="F39" s="60"/>
    </row>
    <row r="40" spans="2:6" ht="24.75" customHeight="1">
      <c r="B40" s="25"/>
      <c r="C40" s="59"/>
      <c r="D40" s="59"/>
      <c r="E40" s="59"/>
      <c r="F40" s="60"/>
    </row>
    <row r="41" spans="2:6" ht="24.75" customHeight="1">
      <c r="B41" s="25"/>
      <c r="C41" s="59"/>
      <c r="D41" s="59"/>
      <c r="E41" s="59"/>
      <c r="F41" s="60"/>
    </row>
    <row r="42" spans="2:6" ht="24.75" customHeight="1">
      <c r="B42" s="25"/>
      <c r="C42" s="59"/>
      <c r="D42" s="59"/>
      <c r="E42" s="59"/>
      <c r="F42" s="60"/>
    </row>
    <row r="43" spans="2:6" ht="24.75" customHeight="1">
      <c r="B43" s="25"/>
      <c r="C43" s="59"/>
      <c r="D43" s="59"/>
      <c r="E43" s="59"/>
      <c r="F43" s="60"/>
    </row>
    <row r="44" spans="2:6" ht="24.75" customHeight="1">
      <c r="B44" s="25"/>
      <c r="C44" s="59"/>
      <c r="D44" s="59"/>
      <c r="E44" s="59"/>
      <c r="F44" s="60"/>
    </row>
    <row r="45" spans="2:6" ht="24.75" customHeight="1">
      <c r="B45" s="25"/>
      <c r="C45" s="59"/>
      <c r="D45" s="59"/>
      <c r="E45" s="59"/>
      <c r="F45" s="60"/>
    </row>
    <row r="46" spans="2:6" ht="24.75" customHeight="1">
      <c r="B46" s="25"/>
      <c r="C46" s="59"/>
      <c r="D46" s="59"/>
      <c r="E46" s="59"/>
      <c r="F46" s="60"/>
    </row>
    <row r="47" spans="2:6" ht="24.75" customHeight="1">
      <c r="B47" s="25"/>
      <c r="C47" s="59"/>
      <c r="D47" s="59"/>
      <c r="E47" s="59"/>
      <c r="F47" s="60"/>
    </row>
    <row r="48" spans="2:6" ht="24.75" customHeight="1">
      <c r="B48" s="25"/>
      <c r="C48" s="59"/>
      <c r="D48" s="59"/>
      <c r="E48" s="59"/>
      <c r="F48" s="60"/>
    </row>
    <row r="49" spans="2:6" ht="24.75" customHeight="1">
      <c r="B49" s="25"/>
      <c r="C49" s="59"/>
      <c r="D49" s="59"/>
      <c r="E49" s="59"/>
      <c r="F49" s="60"/>
    </row>
    <row r="50" spans="2:6" ht="24.75" customHeight="1">
      <c r="B50" s="25"/>
      <c r="C50" s="59"/>
      <c r="D50" s="59"/>
      <c r="E50" s="59"/>
      <c r="F50" s="60"/>
    </row>
    <row r="51" spans="2:6" ht="24.75" customHeight="1">
      <c r="B51" s="25"/>
      <c r="C51" s="59"/>
      <c r="D51" s="59"/>
      <c r="E51" s="59"/>
      <c r="F51" s="60"/>
    </row>
    <row r="52" spans="2:6" ht="24.75" customHeight="1">
      <c r="B52" s="25"/>
      <c r="C52" s="59"/>
      <c r="D52" s="59"/>
      <c r="E52" s="59"/>
      <c r="F52" s="60"/>
    </row>
    <row r="53" spans="2:6" ht="24.75" customHeight="1">
      <c r="B53" s="25"/>
      <c r="C53" s="59"/>
      <c r="D53" s="59"/>
      <c r="E53" s="59"/>
      <c r="F53" s="60"/>
    </row>
    <row r="54" spans="2:6" ht="24.75" customHeight="1">
      <c r="B54" s="25"/>
      <c r="C54" s="59"/>
      <c r="D54" s="59"/>
      <c r="E54" s="59"/>
      <c r="F54" s="60"/>
    </row>
    <row r="55" spans="2:6" ht="24.75" customHeight="1">
      <c r="B55" s="25"/>
      <c r="C55" s="59"/>
      <c r="D55" s="59"/>
      <c r="E55" s="59"/>
      <c r="F55" s="60"/>
    </row>
    <row r="56" spans="2:6" ht="24.75" customHeight="1">
      <c r="B56" s="25"/>
      <c r="C56" s="59"/>
      <c r="D56" s="59"/>
      <c r="E56" s="59"/>
      <c r="F56" s="60"/>
    </row>
    <row r="57" spans="2:6" ht="24.75" customHeight="1">
      <c r="B57" s="25"/>
      <c r="C57" s="59"/>
      <c r="D57" s="59"/>
      <c r="E57" s="59"/>
      <c r="F57" s="60"/>
    </row>
    <row r="58" spans="2:6" ht="24.75" customHeight="1">
      <c r="B58" s="25"/>
      <c r="C58" s="59"/>
      <c r="D58" s="59"/>
      <c r="E58" s="59"/>
      <c r="F58" s="60"/>
    </row>
    <row r="59" spans="2:6" ht="24.75" customHeight="1">
      <c r="B59" s="25"/>
      <c r="C59" s="59"/>
      <c r="D59" s="59"/>
      <c r="E59" s="59"/>
      <c r="F59" s="60"/>
    </row>
    <row r="60" spans="2:6" ht="24.75" customHeight="1">
      <c r="B60" s="25"/>
      <c r="C60" s="59"/>
      <c r="D60" s="59"/>
      <c r="E60" s="59"/>
      <c r="F60" s="60"/>
    </row>
    <row r="61" spans="2:6" ht="24.75" customHeight="1">
      <c r="B61" s="25"/>
      <c r="C61" s="59"/>
      <c r="D61" s="59"/>
      <c r="E61" s="59"/>
      <c r="F61" s="60"/>
    </row>
    <row r="62" spans="2:6" ht="24.75" customHeight="1">
      <c r="B62" s="25"/>
      <c r="C62" s="59"/>
      <c r="D62" s="59"/>
      <c r="E62" s="59"/>
      <c r="F62" s="60"/>
    </row>
    <row r="63" spans="2:6" ht="24.75" customHeight="1">
      <c r="B63" s="25"/>
      <c r="C63" s="59"/>
      <c r="D63" s="59"/>
      <c r="E63" s="59"/>
      <c r="F63" s="60"/>
    </row>
    <row r="64" spans="2:6" ht="24.75" customHeight="1">
      <c r="B64" s="25"/>
      <c r="C64" s="59"/>
      <c r="D64" s="59"/>
      <c r="E64" s="59"/>
      <c r="F64" s="60"/>
    </row>
    <row r="65" spans="2:6" ht="24.75" customHeight="1">
      <c r="B65" s="25"/>
      <c r="C65" s="59"/>
      <c r="D65" s="59"/>
      <c r="E65" s="59"/>
      <c r="F65" s="60"/>
    </row>
    <row r="66" spans="2:6" ht="24.75" customHeight="1">
      <c r="B66" s="25"/>
      <c r="C66" s="59"/>
      <c r="D66" s="59"/>
      <c r="E66" s="59"/>
      <c r="F66" s="60"/>
    </row>
    <row r="67" spans="2:6" ht="24.75" customHeight="1">
      <c r="B67" s="25"/>
      <c r="C67" s="59"/>
      <c r="D67" s="59"/>
      <c r="E67" s="59"/>
      <c r="F67" s="60"/>
    </row>
    <row r="68" spans="2:6" ht="24.75" customHeight="1">
      <c r="B68" s="25"/>
      <c r="C68" s="59"/>
      <c r="D68" s="59"/>
      <c r="E68" s="59"/>
      <c r="F68" s="60"/>
    </row>
    <row r="69" spans="2:6" ht="24.75" customHeight="1">
      <c r="B69" s="25"/>
      <c r="C69" s="59"/>
      <c r="D69" s="59"/>
      <c r="E69" s="59"/>
      <c r="F69" s="60"/>
    </row>
    <row r="70" spans="2:6" ht="24.75" customHeight="1">
      <c r="B70" s="25"/>
      <c r="C70" s="59"/>
      <c r="D70" s="59"/>
      <c r="E70" s="59"/>
      <c r="F70" s="60"/>
    </row>
    <row r="71" spans="2:6" ht="24.75" customHeight="1">
      <c r="B71" s="25"/>
      <c r="C71" s="59"/>
      <c r="D71" s="59"/>
      <c r="E71" s="59"/>
      <c r="F71" s="60"/>
    </row>
    <row r="72" spans="2:6" ht="24.75" customHeight="1">
      <c r="B72" s="25"/>
      <c r="C72" s="59"/>
      <c r="D72" s="59"/>
      <c r="E72" s="59"/>
      <c r="F72" s="60"/>
    </row>
    <row r="73" spans="2:6" ht="24.75" customHeight="1">
      <c r="B73" s="25"/>
      <c r="C73" s="59"/>
      <c r="D73" s="59"/>
      <c r="E73" s="59"/>
      <c r="F73" s="60"/>
    </row>
    <row r="74" spans="2:6" ht="24.75" customHeight="1">
      <c r="B74" s="25"/>
      <c r="C74" s="59"/>
      <c r="D74" s="59"/>
      <c r="E74" s="59"/>
      <c r="F74" s="60"/>
    </row>
    <row r="75" spans="2:6" ht="24.75" customHeight="1">
      <c r="B75" s="25"/>
      <c r="C75" s="59"/>
      <c r="D75" s="59"/>
      <c r="E75" s="59"/>
      <c r="F75" s="60"/>
    </row>
    <row r="76" spans="2:12" ht="14.25">
      <c r="B76" s="25"/>
      <c r="G76" s="12"/>
      <c r="H76" s="12"/>
      <c r="I76" s="12"/>
      <c r="J76"/>
      <c r="K76"/>
      <c r="L76"/>
    </row>
    <row r="77" spans="2:12" ht="14.25">
      <c r="B77" s="25"/>
      <c r="G77" s="12"/>
      <c r="H77" s="12"/>
      <c r="I77" s="12"/>
      <c r="J77"/>
      <c r="K77"/>
      <c r="L77"/>
    </row>
    <row r="78" spans="2:12" ht="14.25">
      <c r="B78" s="25"/>
      <c r="C78" s="12"/>
      <c r="D78" s="12"/>
      <c r="E78" s="12"/>
      <c r="F78" s="12"/>
      <c r="G78" s="12"/>
      <c r="H78" s="12"/>
      <c r="I78" s="12"/>
      <c r="J78"/>
      <c r="K78"/>
      <c r="L78"/>
    </row>
    <row r="79" spans="2:12" ht="14.25">
      <c r="B79" s="25"/>
      <c r="C79" s="12"/>
      <c r="D79" s="12"/>
      <c r="E79" s="12"/>
      <c r="F79" s="12"/>
      <c r="G79" s="12"/>
      <c r="H79" s="12"/>
      <c r="I79" s="12"/>
      <c r="J79"/>
      <c r="K79"/>
      <c r="L79"/>
    </row>
    <row r="80" spans="2:12" ht="14.25">
      <c r="B80" s="25"/>
      <c r="C80" s="12"/>
      <c r="D80" s="12"/>
      <c r="E80" s="12"/>
      <c r="F80" s="12"/>
      <c r="G80" s="12"/>
      <c r="H80" s="12"/>
      <c r="I80" s="12"/>
      <c r="J80"/>
      <c r="K80"/>
      <c r="L80"/>
    </row>
    <row r="81" spans="2:12" ht="14.25">
      <c r="B81" s="25"/>
      <c r="C81" s="12"/>
      <c r="D81" s="12"/>
      <c r="E81" s="12"/>
      <c r="F81" s="12"/>
      <c r="G81" s="12"/>
      <c r="H81" s="12"/>
      <c r="I81" s="12"/>
      <c r="J81"/>
      <c r="K81"/>
      <c r="L81"/>
    </row>
    <row r="82" spans="2:23" ht="15.75">
      <c r="B82" s="25"/>
      <c r="C82" s="12"/>
      <c r="D82" s="12"/>
      <c r="E82" s="12"/>
      <c r="F82" s="12"/>
      <c r="G82" s="12"/>
      <c r="H82" s="12"/>
      <c r="I82" s="12"/>
      <c r="J82"/>
      <c r="K82"/>
      <c r="L8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5" ht="15.75">
      <c r="B83" s="25"/>
      <c r="C83" s="12"/>
      <c r="D83" s="12"/>
      <c r="E83" s="12"/>
      <c r="F83" s="12"/>
      <c r="G83" s="12"/>
      <c r="H83" s="12"/>
      <c r="I83" s="12"/>
      <c r="J83"/>
      <c r="K83"/>
      <c r="L83"/>
      <c r="X83" s="3"/>
      <c r="Y83" s="3"/>
    </row>
    <row r="84" spans="1:25" s="3" customFormat="1" ht="15.75">
      <c r="A84" s="5"/>
      <c r="B84" s="25"/>
      <c r="C84" s="12"/>
      <c r="D84" s="12"/>
      <c r="E84" s="12"/>
      <c r="F84" s="12"/>
      <c r="G84" s="12"/>
      <c r="H84" s="12"/>
      <c r="I84" s="12"/>
      <c r="J84"/>
      <c r="K84"/>
      <c r="L8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12" ht="14.25">
      <c r="B85" s="25"/>
      <c r="C85" s="12"/>
      <c r="D85" s="12"/>
      <c r="E85" s="12"/>
      <c r="F85" s="12"/>
      <c r="G85" s="12"/>
      <c r="H85" s="12"/>
      <c r="I85" s="12"/>
      <c r="J85"/>
      <c r="K85"/>
      <c r="L85"/>
    </row>
    <row r="86" spans="2:12" ht="14.25">
      <c r="B86" s="25"/>
      <c r="C86" s="12"/>
      <c r="D86" s="12"/>
      <c r="E86" s="12"/>
      <c r="F86" s="12"/>
      <c r="G86" s="12"/>
      <c r="H86" s="12"/>
      <c r="I86" s="12"/>
      <c r="J86"/>
      <c r="K86"/>
      <c r="L86"/>
    </row>
    <row r="87" spans="2:12" ht="14.25">
      <c r="B87" s="25"/>
      <c r="C87" s="12"/>
      <c r="D87" s="12"/>
      <c r="E87" s="12"/>
      <c r="F87" s="12"/>
      <c r="G87" s="12"/>
      <c r="H87" s="12"/>
      <c r="I87" s="12"/>
      <c r="J87"/>
      <c r="K87"/>
      <c r="L87"/>
    </row>
    <row r="88" spans="2:12" ht="14.25">
      <c r="B88" s="25"/>
      <c r="C88" s="12"/>
      <c r="D88" s="12"/>
      <c r="E88" s="12"/>
      <c r="F88" s="12"/>
      <c r="G88" s="12"/>
      <c r="H88" s="12"/>
      <c r="I88" s="12"/>
      <c r="J88"/>
      <c r="K88"/>
      <c r="L88"/>
    </row>
    <row r="89" spans="2:23" ht="15.75">
      <c r="B89" s="25"/>
      <c r="C89" s="12"/>
      <c r="D89" s="12"/>
      <c r="E89" s="12"/>
      <c r="F89" s="12"/>
      <c r="G89" s="12"/>
      <c r="H89" s="12"/>
      <c r="I89" s="12"/>
      <c r="J89"/>
      <c r="K89"/>
      <c r="L8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2:25" ht="15.75">
      <c r="B90" s="25"/>
      <c r="C90" s="12"/>
      <c r="D90" s="12"/>
      <c r="E90" s="12"/>
      <c r="F90" s="12"/>
      <c r="G90" s="12"/>
      <c r="H90" s="12"/>
      <c r="I90" s="12"/>
      <c r="J90"/>
      <c r="K90"/>
      <c r="L90"/>
      <c r="X90" s="3"/>
      <c r="Y90" s="3"/>
    </row>
    <row r="91" spans="1:25" s="3" customFormat="1" ht="15.75">
      <c r="A91" s="5"/>
      <c r="B91" s="25"/>
      <c r="C91" s="12"/>
      <c r="D91" s="12"/>
      <c r="E91" s="12"/>
      <c r="F91" s="12"/>
      <c r="G91" s="12"/>
      <c r="H91" s="12"/>
      <c r="I91" s="12"/>
      <c r="J91"/>
      <c r="K91"/>
      <c r="L9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12" ht="14.25">
      <c r="B92" s="25"/>
      <c r="C92" s="12"/>
      <c r="D92" s="12"/>
      <c r="E92" s="12"/>
      <c r="F92" s="12"/>
      <c r="G92" s="12"/>
      <c r="H92" s="12"/>
      <c r="I92" s="12"/>
      <c r="J92"/>
      <c r="K92"/>
      <c r="L92"/>
    </row>
    <row r="93" spans="2:12" ht="14.25">
      <c r="B93" s="25"/>
      <c r="C93" s="12"/>
      <c r="D93" s="12"/>
      <c r="E93" s="12"/>
      <c r="F93" s="12"/>
      <c r="G93" s="12"/>
      <c r="H93" s="12"/>
      <c r="I93" s="12"/>
      <c r="J93"/>
      <c r="K93"/>
      <c r="L93"/>
    </row>
    <row r="94" spans="2:12" ht="14.25">
      <c r="B94" s="25"/>
      <c r="C94" s="12"/>
      <c r="D94" s="12"/>
      <c r="E94" s="12"/>
      <c r="F94" s="12"/>
      <c r="G94" s="12"/>
      <c r="H94" s="12"/>
      <c r="I94" s="12"/>
      <c r="J94"/>
      <c r="K94"/>
      <c r="L94"/>
    </row>
    <row r="95" spans="2:12" ht="14.25">
      <c r="B95" s="25"/>
      <c r="C95" s="12"/>
      <c r="D95" s="12"/>
      <c r="E95" s="12"/>
      <c r="F95" s="12"/>
      <c r="G95" s="12"/>
      <c r="H95" s="12"/>
      <c r="I95" s="12"/>
      <c r="J95"/>
      <c r="K95"/>
      <c r="L95"/>
    </row>
    <row r="96" spans="2:12" ht="14.25">
      <c r="B96" s="25"/>
      <c r="C96" s="12"/>
      <c r="D96" s="12"/>
      <c r="E96" s="12"/>
      <c r="F96" s="12"/>
      <c r="G96" s="12"/>
      <c r="H96" s="12"/>
      <c r="I96" s="12"/>
      <c r="J96"/>
      <c r="K96"/>
      <c r="L96"/>
    </row>
    <row r="97" spans="2:23" ht="15.75">
      <c r="B97" s="25"/>
      <c r="C97" s="12"/>
      <c r="D97" s="12"/>
      <c r="E97" s="12"/>
      <c r="F97" s="12"/>
      <c r="G97" s="12"/>
      <c r="H97" s="12"/>
      <c r="I97" s="12"/>
      <c r="J97"/>
      <c r="K97"/>
      <c r="L9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2:25" ht="15.75">
      <c r="B98" s="25"/>
      <c r="C98" s="12"/>
      <c r="D98" s="12"/>
      <c r="E98" s="12"/>
      <c r="F98" s="12"/>
      <c r="G98" s="12"/>
      <c r="H98" s="12"/>
      <c r="I98" s="12"/>
      <c r="J98"/>
      <c r="K98"/>
      <c r="L98"/>
      <c r="X98" s="3"/>
      <c r="Y98" s="3"/>
    </row>
    <row r="99" spans="1:25" s="3" customFormat="1" ht="15.75">
      <c r="A99" s="5"/>
      <c r="B99" s="25"/>
      <c r="C99" s="12"/>
      <c r="D99" s="12"/>
      <c r="E99" s="12"/>
      <c r="F99" s="12"/>
      <c r="G99" s="12"/>
      <c r="H99" s="12"/>
      <c r="I99" s="12"/>
      <c r="J99"/>
      <c r="K99"/>
      <c r="L9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12" ht="14.25">
      <c r="B100" s="25"/>
      <c r="C100" s="12"/>
      <c r="D100" s="12"/>
      <c r="E100" s="12"/>
      <c r="F100" s="12"/>
      <c r="G100" s="12"/>
      <c r="H100" s="12"/>
      <c r="I100" s="12"/>
      <c r="J100"/>
      <c r="K100"/>
      <c r="L100"/>
    </row>
    <row r="101" spans="2:6" ht="14.25">
      <c r="B101" s="25"/>
      <c r="C101" s="12"/>
      <c r="D101" s="12"/>
      <c r="E101" s="12"/>
      <c r="F101" s="12"/>
    </row>
    <row r="102" spans="2:6" ht="14.25">
      <c r="B102" s="25"/>
      <c r="C102" s="12"/>
      <c r="D102" s="12"/>
      <c r="E102" s="12"/>
      <c r="F102" s="12"/>
    </row>
    <row r="103" ht="14.25">
      <c r="B103" s="25"/>
    </row>
    <row r="104" ht="14.25">
      <c r="B104" s="25"/>
    </row>
    <row r="105" ht="14.25">
      <c r="B105" s="25"/>
    </row>
    <row r="106" ht="14.25">
      <c r="B106" s="25"/>
    </row>
    <row r="107" ht="14.25">
      <c r="B107" s="25"/>
    </row>
    <row r="108" ht="14.25">
      <c r="B108" s="25"/>
    </row>
    <row r="109" ht="14.25">
      <c r="B109" s="25"/>
    </row>
    <row r="110" ht="14.25">
      <c r="B110" s="25"/>
    </row>
    <row r="111" ht="14.25">
      <c r="B111" s="25"/>
    </row>
    <row r="112" ht="14.25">
      <c r="B112" s="25"/>
    </row>
    <row r="113" ht="14.25">
      <c r="B113" s="25"/>
    </row>
    <row r="114" ht="14.25">
      <c r="B114" s="25"/>
    </row>
    <row r="115" ht="14.25">
      <c r="B115" s="25"/>
    </row>
    <row r="116" ht="14.25">
      <c r="B116" s="25"/>
    </row>
    <row r="117" ht="14.25">
      <c r="B117" s="25"/>
    </row>
    <row r="118" ht="14.25">
      <c r="B118" s="25"/>
    </row>
    <row r="119" ht="14.25">
      <c r="B119" s="25"/>
    </row>
    <row r="120" ht="14.25">
      <c r="B120" s="25"/>
    </row>
    <row r="121" ht="14.25">
      <c r="B121" s="25"/>
    </row>
    <row r="122" ht="14.25">
      <c r="B122" s="25"/>
    </row>
    <row r="123" ht="14.25">
      <c r="B123" s="25"/>
    </row>
    <row r="124" ht="14.25">
      <c r="B124" s="25"/>
    </row>
    <row r="125" ht="14.25">
      <c r="B125" s="25"/>
    </row>
    <row r="126" ht="14.25">
      <c r="B126" s="25"/>
    </row>
    <row r="127" ht="14.25">
      <c r="B127" s="25"/>
    </row>
    <row r="128" ht="14.25">
      <c r="B128" s="25"/>
    </row>
    <row r="129" ht="14.25">
      <c r="B129" s="25"/>
    </row>
    <row r="130" ht="14.25">
      <c r="B130" s="25"/>
    </row>
    <row r="131" ht="14.25">
      <c r="B131" s="25"/>
    </row>
    <row r="132" ht="14.25">
      <c r="B132" s="25"/>
    </row>
    <row r="133" ht="14.25">
      <c r="B133" s="25"/>
    </row>
    <row r="134" ht="14.25">
      <c r="B134" s="25"/>
    </row>
    <row r="135" ht="14.25">
      <c r="B135" s="25"/>
    </row>
    <row r="136" ht="14.25">
      <c r="B136" s="25"/>
    </row>
    <row r="137" ht="14.25">
      <c r="B137" s="25"/>
    </row>
    <row r="138" ht="14.25">
      <c r="B138" s="25"/>
    </row>
    <row r="139" ht="14.25">
      <c r="B139" s="25"/>
    </row>
    <row r="140" ht="14.25">
      <c r="B140" s="25"/>
    </row>
    <row r="141" ht="14.25">
      <c r="B141" s="25"/>
    </row>
    <row r="142" ht="14.25">
      <c r="B142" s="25"/>
    </row>
    <row r="143" ht="14.25">
      <c r="B143" s="25"/>
    </row>
    <row r="144" ht="14.25">
      <c r="B144" s="25"/>
    </row>
    <row r="145" ht="14.25">
      <c r="B145" s="25"/>
    </row>
    <row r="146" ht="14.25">
      <c r="B146" s="25"/>
    </row>
    <row r="147" ht="14.25">
      <c r="B147" s="25"/>
    </row>
    <row r="148" ht="14.25">
      <c r="B148" s="25"/>
    </row>
    <row r="149" ht="14.25">
      <c r="B149" s="25"/>
    </row>
    <row r="150" ht="14.25">
      <c r="B150" s="25"/>
    </row>
    <row r="151" ht="14.25">
      <c r="B151" s="25"/>
    </row>
    <row r="152" ht="14.25">
      <c r="B152" s="25"/>
    </row>
    <row r="153" ht="14.25">
      <c r="B153" s="25"/>
    </row>
    <row r="154" ht="14.25">
      <c r="B154" s="25"/>
    </row>
    <row r="155" ht="14.25">
      <c r="B155" s="25"/>
    </row>
    <row r="156" ht="14.25">
      <c r="B156" s="25"/>
    </row>
    <row r="157" ht="14.25">
      <c r="B157" s="25"/>
    </row>
    <row r="158" ht="14.25">
      <c r="B158" s="25"/>
    </row>
    <row r="159" ht="14.25">
      <c r="B159" s="25"/>
    </row>
    <row r="160" ht="14.25">
      <c r="B160" s="25"/>
    </row>
    <row r="161" ht="14.25">
      <c r="B161" s="25"/>
    </row>
    <row r="162" ht="14.25">
      <c r="B162" s="25"/>
    </row>
    <row r="163" ht="14.25">
      <c r="B163" s="25"/>
    </row>
    <row r="164" ht="14.25">
      <c r="B164" s="25"/>
    </row>
    <row r="165" ht="14.25">
      <c r="B165" s="25"/>
    </row>
    <row r="166" ht="14.25">
      <c r="B166" s="25"/>
    </row>
    <row r="167" ht="14.25">
      <c r="B167" s="25"/>
    </row>
    <row r="168" ht="14.25">
      <c r="B168" s="25"/>
    </row>
    <row r="169" ht="14.25">
      <c r="B169" s="25"/>
    </row>
    <row r="170" ht="14.25">
      <c r="B170" s="25"/>
    </row>
    <row r="171" ht="14.25">
      <c r="B171" s="25"/>
    </row>
    <row r="172" ht="14.25">
      <c r="B172" s="25"/>
    </row>
    <row r="173" ht="14.25">
      <c r="B173" s="25"/>
    </row>
    <row r="174" ht="14.25">
      <c r="B174" s="25"/>
    </row>
    <row r="175" ht="14.25">
      <c r="B175" s="25"/>
    </row>
    <row r="176" ht="14.25">
      <c r="B176" s="25"/>
    </row>
    <row r="177" ht="14.25">
      <c r="B177" s="25"/>
    </row>
    <row r="178" ht="14.25">
      <c r="B178" s="25"/>
    </row>
    <row r="179" ht="14.25">
      <c r="B179" s="25"/>
    </row>
    <row r="180" ht="14.25">
      <c r="B180" s="25"/>
    </row>
    <row r="181" ht="14.25">
      <c r="B181" s="25"/>
    </row>
    <row r="182" ht="14.25">
      <c r="B182" s="25"/>
    </row>
    <row r="183" ht="14.25">
      <c r="B183" s="25"/>
    </row>
    <row r="184" ht="14.25">
      <c r="B184" s="25"/>
    </row>
    <row r="185" ht="14.25">
      <c r="B185" s="25"/>
    </row>
    <row r="186" ht="14.25">
      <c r="B186" s="25"/>
    </row>
    <row r="187" ht="14.25">
      <c r="B187" s="25"/>
    </row>
    <row r="188" ht="14.25">
      <c r="B188" s="25"/>
    </row>
    <row r="189" ht="14.25">
      <c r="B189" s="25"/>
    </row>
    <row r="190" ht="14.25">
      <c r="B190" s="25"/>
    </row>
    <row r="191" ht="14.25">
      <c r="B191" s="25"/>
    </row>
    <row r="192" ht="14.25">
      <c r="B192" s="25"/>
    </row>
    <row r="193" ht="14.25">
      <c r="B193" s="25"/>
    </row>
    <row r="194" ht="14.25">
      <c r="B194" s="25"/>
    </row>
    <row r="195" ht="14.25">
      <c r="B195" s="25"/>
    </row>
    <row r="196" ht="14.25">
      <c r="B196" s="25"/>
    </row>
    <row r="197" ht="14.25">
      <c r="B197" s="25"/>
    </row>
    <row r="198" ht="14.25">
      <c r="B198" s="25"/>
    </row>
    <row r="199" ht="14.25">
      <c r="B199" s="25"/>
    </row>
    <row r="200" ht="14.25">
      <c r="B200" s="25"/>
    </row>
    <row r="201" ht="14.25">
      <c r="B201" s="25"/>
    </row>
    <row r="202" ht="14.25">
      <c r="B202" s="25"/>
    </row>
    <row r="203" ht="14.25">
      <c r="B203" s="25"/>
    </row>
    <row r="204" ht="14.25">
      <c r="B204" s="25"/>
    </row>
    <row r="205" ht="14.25">
      <c r="B205" s="25"/>
    </row>
    <row r="206" ht="14.25">
      <c r="B206" s="25"/>
    </row>
    <row r="207" ht="14.25">
      <c r="B207" s="25"/>
    </row>
    <row r="208" ht="14.25">
      <c r="B208" s="25"/>
    </row>
    <row r="209" ht="14.25">
      <c r="B209" s="25"/>
    </row>
    <row r="210" ht="14.25">
      <c r="B210" s="25"/>
    </row>
    <row r="211" ht="14.25">
      <c r="B211" s="25"/>
    </row>
    <row r="212" ht="14.25">
      <c r="B212" s="25"/>
    </row>
    <row r="213" ht="14.25">
      <c r="B213" s="25"/>
    </row>
    <row r="214" ht="14.25">
      <c r="B214" s="25"/>
    </row>
    <row r="215" ht="14.25">
      <c r="B215" s="25"/>
    </row>
    <row r="216" ht="14.25">
      <c r="B216" s="25"/>
    </row>
    <row r="217" ht="14.25">
      <c r="B217" s="25"/>
    </row>
    <row r="218" ht="14.25">
      <c r="B218" s="25"/>
    </row>
    <row r="219" ht="14.25">
      <c r="B219" s="25"/>
    </row>
    <row r="220" ht="14.25">
      <c r="B220" s="25"/>
    </row>
    <row r="221" ht="14.25">
      <c r="B221" s="25"/>
    </row>
    <row r="222" ht="14.25">
      <c r="B222" s="25"/>
    </row>
    <row r="223" ht="14.25">
      <c r="B223" s="25"/>
    </row>
    <row r="224" ht="14.25">
      <c r="B224" s="25"/>
    </row>
    <row r="225" ht="14.25">
      <c r="B225" s="25"/>
    </row>
    <row r="226" ht="14.25">
      <c r="B226" s="25"/>
    </row>
    <row r="227" ht="14.25">
      <c r="B227" s="25"/>
    </row>
    <row r="228" ht="14.25">
      <c r="B228" s="25"/>
    </row>
    <row r="229" ht="14.25">
      <c r="B229" s="25"/>
    </row>
    <row r="230" ht="14.25">
      <c r="B230" s="25"/>
    </row>
    <row r="231" ht="14.25">
      <c r="B231" s="25"/>
    </row>
    <row r="232" ht="14.25">
      <c r="B232" s="25"/>
    </row>
    <row r="233" ht="14.25">
      <c r="B233" s="25"/>
    </row>
    <row r="234" ht="14.25">
      <c r="B234" s="25"/>
    </row>
    <row r="235" ht="14.25">
      <c r="B235" s="25"/>
    </row>
    <row r="236" ht="14.25">
      <c r="B236" s="25"/>
    </row>
    <row r="237" ht="14.25">
      <c r="B237" s="25"/>
    </row>
    <row r="238" ht="14.25">
      <c r="B238" s="25"/>
    </row>
    <row r="239" ht="14.25">
      <c r="B239" s="25"/>
    </row>
    <row r="240" ht="14.25">
      <c r="B240" s="25"/>
    </row>
    <row r="241" ht="14.25">
      <c r="B241" s="25"/>
    </row>
    <row r="242" ht="14.25">
      <c r="B242" s="25"/>
    </row>
    <row r="243" ht="14.25">
      <c r="B243" s="25"/>
    </row>
    <row r="244" ht="14.25">
      <c r="B244" s="25"/>
    </row>
    <row r="245" ht="14.25">
      <c r="B245" s="25"/>
    </row>
    <row r="246" ht="14.25">
      <c r="B246" s="25"/>
    </row>
    <row r="247" ht="14.25">
      <c r="B247" s="25"/>
    </row>
    <row r="248" ht="14.25">
      <c r="B248" s="25"/>
    </row>
    <row r="249" ht="14.25">
      <c r="B249" s="25"/>
    </row>
    <row r="250" ht="14.25">
      <c r="B250" s="25"/>
    </row>
    <row r="251" ht="14.25">
      <c r="B251" s="25"/>
    </row>
    <row r="252" ht="14.25">
      <c r="B252" s="25"/>
    </row>
    <row r="253" ht="14.25">
      <c r="B253" s="25"/>
    </row>
    <row r="254" ht="14.25">
      <c r="B254" s="25"/>
    </row>
    <row r="255" ht="14.25">
      <c r="B255" s="25"/>
    </row>
    <row r="256" ht="14.25">
      <c r="B256" s="25"/>
    </row>
    <row r="257" ht="14.25">
      <c r="B257" s="25"/>
    </row>
    <row r="258" ht="14.25">
      <c r="B258" s="25"/>
    </row>
    <row r="259" ht="14.25">
      <c r="B259" s="25"/>
    </row>
    <row r="260" ht="14.25">
      <c r="B260" s="25"/>
    </row>
    <row r="261" ht="14.25">
      <c r="B261" s="25"/>
    </row>
    <row r="262" ht="14.25">
      <c r="B262" s="25"/>
    </row>
    <row r="263" ht="14.25">
      <c r="B263" s="25"/>
    </row>
    <row r="264" ht="14.25">
      <c r="B264" s="25"/>
    </row>
    <row r="265" ht="14.25">
      <c r="B265" s="25"/>
    </row>
    <row r="266" ht="14.25">
      <c r="B266" s="25"/>
    </row>
    <row r="267" ht="14.25">
      <c r="B267" s="25"/>
    </row>
    <row r="268" ht="14.25">
      <c r="B268" s="25"/>
    </row>
    <row r="269" ht="14.25">
      <c r="B269" s="25"/>
    </row>
    <row r="270" ht="14.25">
      <c r="B270" s="25"/>
    </row>
    <row r="271" ht="14.25">
      <c r="B271" s="25"/>
    </row>
    <row r="272" ht="14.25">
      <c r="B272" s="25"/>
    </row>
    <row r="273" ht="14.25">
      <c r="B273" s="25"/>
    </row>
    <row r="274" ht="14.25">
      <c r="B274" s="25"/>
    </row>
    <row r="275" ht="14.25">
      <c r="B275" s="25"/>
    </row>
    <row r="276" ht="14.25">
      <c r="B276" s="25"/>
    </row>
    <row r="277" ht="14.25">
      <c r="B277" s="25"/>
    </row>
    <row r="278" ht="14.25">
      <c r="B278" s="25"/>
    </row>
    <row r="279" ht="14.25">
      <c r="B279" s="25"/>
    </row>
    <row r="280" ht="14.25">
      <c r="B280" s="25"/>
    </row>
    <row r="281" ht="14.25">
      <c r="B281" s="25"/>
    </row>
    <row r="282" ht="14.25">
      <c r="B282" s="25"/>
    </row>
    <row r="283" ht="14.25">
      <c r="B283" s="25"/>
    </row>
    <row r="284" ht="14.25">
      <c r="B284" s="25"/>
    </row>
    <row r="285" ht="14.25">
      <c r="B285" s="25"/>
    </row>
    <row r="286" ht="14.25">
      <c r="B286" s="25"/>
    </row>
    <row r="287" ht="14.25">
      <c r="B287" s="25"/>
    </row>
    <row r="288" ht="14.25">
      <c r="B288" s="25"/>
    </row>
    <row r="289" ht="14.25">
      <c r="B289" s="25"/>
    </row>
    <row r="290" ht="14.25">
      <c r="B290" s="25"/>
    </row>
    <row r="291" ht="14.25">
      <c r="B291" s="25"/>
    </row>
    <row r="292" ht="14.25">
      <c r="B292" s="25"/>
    </row>
    <row r="293" ht="14.25">
      <c r="B293" s="25"/>
    </row>
    <row r="294" ht="14.25">
      <c r="B294" s="25"/>
    </row>
    <row r="295" ht="14.25">
      <c r="B295" s="25"/>
    </row>
    <row r="296" ht="14.25">
      <c r="B296" s="25"/>
    </row>
    <row r="297" ht="14.25">
      <c r="B297" s="25"/>
    </row>
    <row r="298" ht="14.25">
      <c r="B298" s="25"/>
    </row>
    <row r="299" ht="14.25">
      <c r="B299" s="25"/>
    </row>
    <row r="300" ht="14.25">
      <c r="B300" s="25"/>
    </row>
    <row r="301" ht="14.25">
      <c r="B301" s="25"/>
    </row>
    <row r="302" ht="14.25">
      <c r="B302" s="25"/>
    </row>
    <row r="303" ht="14.25">
      <c r="B303" s="25"/>
    </row>
    <row r="304" ht="14.25">
      <c r="B304" s="25"/>
    </row>
    <row r="305" ht="14.25">
      <c r="B305" s="25"/>
    </row>
    <row r="306" ht="14.25">
      <c r="B306" s="25"/>
    </row>
    <row r="307" ht="14.25">
      <c r="B307" s="25"/>
    </row>
    <row r="308" ht="14.25">
      <c r="B308" s="25"/>
    </row>
    <row r="309" ht="14.25">
      <c r="B309" s="25"/>
    </row>
    <row r="310" ht="14.25">
      <c r="B310" s="25"/>
    </row>
    <row r="311" ht="14.25">
      <c r="B311" s="25"/>
    </row>
    <row r="312" ht="14.25">
      <c r="B312" s="25"/>
    </row>
    <row r="313" ht="14.25">
      <c r="B313" s="25"/>
    </row>
    <row r="314" ht="14.25">
      <c r="B314" s="25"/>
    </row>
    <row r="315" ht="14.25">
      <c r="B315" s="25"/>
    </row>
    <row r="316" ht="14.25">
      <c r="B316" s="25"/>
    </row>
    <row r="317" ht="14.25">
      <c r="B317" s="25"/>
    </row>
    <row r="318" ht="14.25">
      <c r="B318" s="25"/>
    </row>
    <row r="319" ht="14.25">
      <c r="B319" s="25"/>
    </row>
    <row r="320" ht="14.25">
      <c r="B320" s="25"/>
    </row>
    <row r="321" ht="14.25">
      <c r="B321" s="25"/>
    </row>
    <row r="322" ht="14.25">
      <c r="B322" s="25"/>
    </row>
    <row r="323" ht="14.25">
      <c r="B323" s="25"/>
    </row>
  </sheetData>
  <sheetProtection/>
  <mergeCells count="16">
    <mergeCell ref="G1:P1"/>
    <mergeCell ref="A1:E1"/>
    <mergeCell ref="A2:E2"/>
    <mergeCell ref="A3:E3"/>
    <mergeCell ref="A4:E4"/>
    <mergeCell ref="A5:E5"/>
    <mergeCell ref="R3:Z7"/>
    <mergeCell ref="G15:J15"/>
    <mergeCell ref="G17:I17"/>
    <mergeCell ref="H18:I18"/>
    <mergeCell ref="H19:I19"/>
    <mergeCell ref="G13:J13"/>
    <mergeCell ref="G14:J14"/>
    <mergeCell ref="G12:J12"/>
    <mergeCell ref="G11:J11"/>
    <mergeCell ref="G10:J1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"/>
  <sheetViews>
    <sheetView zoomScale="70" zoomScaleNormal="70" zoomScalePageLayoutView="0" workbookViewId="0" topLeftCell="A1">
      <selection activeCell="D6" sqref="D6:D12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64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65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66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25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62.5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8" t="s">
        <v>4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>
        <v>1</v>
      </c>
      <c r="W10" s="2"/>
      <c r="X10" s="2"/>
      <c r="Y10" s="2"/>
    </row>
    <row r="11" spans="1:25" ht="15.75">
      <c r="A11" s="5"/>
      <c r="B11" s="25" t="s">
        <v>35</v>
      </c>
      <c r="C11" s="26">
        <v>47.69230769230769</v>
      </c>
      <c r="D11" s="11">
        <f>COUNTIF(C11:C18,"&gt;="&amp;D10)</f>
        <v>8</v>
      </c>
      <c r="E11" s="26">
        <v>34.705882352941174</v>
      </c>
      <c r="F11" s="11">
        <f>COUNTIF(E11:E18,"&gt;="&amp;F10)</f>
        <v>2</v>
      </c>
      <c r="G11" s="88" t="s">
        <v>7</v>
      </c>
      <c r="H11" s="89"/>
      <c r="I11" s="89"/>
      <c r="J11" s="90"/>
      <c r="K11" s="15">
        <v>2</v>
      </c>
      <c r="L11" s="15">
        <v>2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/>
      <c r="W11" s="1">
        <v>1</v>
      </c>
      <c r="X11" s="1"/>
      <c r="Y11" s="1"/>
    </row>
    <row r="12" spans="1:25" ht="15.75">
      <c r="A12" s="5"/>
      <c r="B12" s="25" t="s">
        <v>36</v>
      </c>
      <c r="C12" s="26">
        <v>47.69230769230769</v>
      </c>
      <c r="D12" s="53">
        <f>(D11/8)*100</f>
        <v>100</v>
      </c>
      <c r="E12" s="26">
        <v>24.705882352941178</v>
      </c>
      <c r="F12" s="53">
        <f>(F11/8)*100</f>
        <v>25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2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1.5</v>
      </c>
      <c r="U12" s="48">
        <f t="shared" si="0"/>
        <v>1.5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51.53846153846154</v>
      </c>
      <c r="D13" s="26"/>
      <c r="E13" s="26">
        <v>27.647058823529413</v>
      </c>
      <c r="F13" s="55"/>
      <c r="G13" s="76" t="s">
        <v>15</v>
      </c>
      <c r="H13" s="77"/>
      <c r="I13" s="77"/>
      <c r="J13" s="78"/>
      <c r="K13" s="58">
        <f>(62.5*K12)/100</f>
        <v>1.25</v>
      </c>
      <c r="L13" s="58">
        <f aca="true" t="shared" si="1" ref="L13:W13">(62.5*L12)/100</f>
        <v>1.25</v>
      </c>
      <c r="M13" s="58">
        <f t="shared" si="1"/>
        <v>0.625</v>
      </c>
      <c r="N13" s="58">
        <f t="shared" si="1"/>
        <v>0.625</v>
      </c>
      <c r="O13" s="58">
        <f t="shared" si="1"/>
        <v>0.625</v>
      </c>
      <c r="P13" s="58">
        <f t="shared" si="1"/>
        <v>0.625</v>
      </c>
      <c r="Q13" s="58">
        <f t="shared" si="1"/>
        <v>0.625</v>
      </c>
      <c r="R13" s="58">
        <f t="shared" si="1"/>
        <v>0.625</v>
      </c>
      <c r="S13" s="58">
        <f t="shared" si="1"/>
        <v>0.625</v>
      </c>
      <c r="T13" s="58">
        <f t="shared" si="1"/>
        <v>0.9375</v>
      </c>
      <c r="U13" s="58">
        <f t="shared" si="1"/>
        <v>0.9375</v>
      </c>
      <c r="V13" s="58">
        <f t="shared" si="1"/>
        <v>0.625</v>
      </c>
      <c r="W13" s="58">
        <f t="shared" si="1"/>
        <v>0.625</v>
      </c>
      <c r="X13" s="1"/>
      <c r="Y13" s="1"/>
    </row>
    <row r="14" spans="1:25" ht="14.25">
      <c r="A14" s="5"/>
      <c r="B14" s="25" t="s">
        <v>38</v>
      </c>
      <c r="C14" s="26">
        <v>47.69230769230769</v>
      </c>
      <c r="D14" s="26"/>
      <c r="E14" s="26">
        <v>31.176470588235293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47.69230769230769</v>
      </c>
      <c r="D15" s="26"/>
      <c r="E15" s="26">
        <v>27.058823529411764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49.23076923076923</v>
      </c>
      <c r="D16" s="26"/>
      <c r="E16" s="26">
        <v>27.647058823529413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47.69230769230769</v>
      </c>
      <c r="D17" s="26"/>
      <c r="E17" s="26">
        <v>25.88235294117647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46.15384615384615</v>
      </c>
      <c r="D18" s="26"/>
      <c r="E18" s="26">
        <v>24.705882352941178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1:J11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M21" sqref="M21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77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76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78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100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8" t="s">
        <v>4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14" t="s">
        <v>6</v>
      </c>
      <c r="H10" s="48"/>
      <c r="I10" s="48"/>
      <c r="J10" s="48"/>
      <c r="K10" s="4">
        <v>2</v>
      </c>
      <c r="L10" s="4">
        <v>2</v>
      </c>
      <c r="M10" s="21">
        <v>1</v>
      </c>
      <c r="N10" s="21">
        <v>2</v>
      </c>
      <c r="O10" s="21">
        <v>2</v>
      </c>
      <c r="P10" s="21">
        <v>1</v>
      </c>
      <c r="Q10" s="21">
        <v>1</v>
      </c>
      <c r="R10" s="21">
        <v>1</v>
      </c>
      <c r="S10" s="21">
        <v>2</v>
      </c>
      <c r="T10" s="21">
        <v>2</v>
      </c>
      <c r="U10" s="21">
        <v>1</v>
      </c>
      <c r="V10" s="21"/>
      <c r="W10" s="2">
        <v>1</v>
      </c>
      <c r="X10" s="2"/>
      <c r="Y10" s="2"/>
    </row>
    <row r="11" spans="1:25" ht="15.75">
      <c r="A11" s="5"/>
      <c r="B11" s="25" t="s">
        <v>35</v>
      </c>
      <c r="C11" s="26">
        <v>44</v>
      </c>
      <c r="D11" s="11">
        <f>COUNTIF(C11:C18,"&gt;="&amp;D10)</f>
        <v>8</v>
      </c>
      <c r="E11" s="26">
        <v>46</v>
      </c>
      <c r="F11" s="11">
        <f>COUNTIF(E11:E18,"&gt;="&amp;F10)</f>
        <v>8</v>
      </c>
      <c r="G11" s="14" t="s">
        <v>7</v>
      </c>
      <c r="H11" s="48"/>
      <c r="I11" s="48"/>
      <c r="J11" s="48"/>
      <c r="K11" s="15">
        <v>2</v>
      </c>
      <c r="L11" s="15">
        <v>2</v>
      </c>
      <c r="M11" s="22">
        <v>1</v>
      </c>
      <c r="N11" s="22">
        <v>1</v>
      </c>
      <c r="O11" s="22">
        <v>2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1">
        <v>1</v>
      </c>
      <c r="X11" s="1"/>
      <c r="Y11" s="1"/>
    </row>
    <row r="12" spans="1:25" ht="15.75">
      <c r="A12" s="5"/>
      <c r="B12" s="25" t="s">
        <v>36</v>
      </c>
      <c r="C12" s="26">
        <v>42</v>
      </c>
      <c r="D12" s="53">
        <f>(D11/8)*100</f>
        <v>100</v>
      </c>
      <c r="E12" s="26">
        <v>44</v>
      </c>
      <c r="F12" s="53">
        <f>(F11/8)*100</f>
        <v>100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2</v>
      </c>
      <c r="M12" s="48">
        <f t="shared" si="0"/>
        <v>1</v>
      </c>
      <c r="N12" s="48">
        <f t="shared" si="0"/>
        <v>1.5</v>
      </c>
      <c r="O12" s="48">
        <f t="shared" si="0"/>
        <v>2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1.5</v>
      </c>
      <c r="T12" s="48">
        <f t="shared" si="0"/>
        <v>1.5</v>
      </c>
      <c r="U12" s="48">
        <f t="shared" si="0"/>
        <v>1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46</v>
      </c>
      <c r="D13" s="26"/>
      <c r="E13" s="26">
        <v>42</v>
      </c>
      <c r="F13" s="55"/>
      <c r="G13" s="76" t="s">
        <v>15</v>
      </c>
      <c r="H13" s="77"/>
      <c r="I13" s="77"/>
      <c r="J13" s="78"/>
      <c r="K13" s="58">
        <f>(100*K12)/100</f>
        <v>2</v>
      </c>
      <c r="L13" s="58">
        <f aca="true" t="shared" si="1" ref="L13:W13">(100*L12)/100</f>
        <v>2</v>
      </c>
      <c r="M13" s="58">
        <f t="shared" si="1"/>
        <v>1</v>
      </c>
      <c r="N13" s="58">
        <f t="shared" si="1"/>
        <v>1.5</v>
      </c>
      <c r="O13" s="58">
        <f t="shared" si="1"/>
        <v>2</v>
      </c>
      <c r="P13" s="58">
        <f t="shared" si="1"/>
        <v>1</v>
      </c>
      <c r="Q13" s="58">
        <f t="shared" si="1"/>
        <v>1</v>
      </c>
      <c r="R13" s="58">
        <f t="shared" si="1"/>
        <v>1</v>
      </c>
      <c r="S13" s="58">
        <f t="shared" si="1"/>
        <v>1.5</v>
      </c>
      <c r="T13" s="58">
        <f t="shared" si="1"/>
        <v>1.5</v>
      </c>
      <c r="U13" s="58">
        <f t="shared" si="1"/>
        <v>1</v>
      </c>
      <c r="V13" s="58">
        <f t="shared" si="1"/>
        <v>1</v>
      </c>
      <c r="W13" s="58">
        <f t="shared" si="1"/>
        <v>1</v>
      </c>
      <c r="X13" s="1"/>
      <c r="Y13" s="1"/>
    </row>
    <row r="14" spans="1:25" ht="14.25">
      <c r="A14" s="5"/>
      <c r="B14" s="25" t="s">
        <v>38</v>
      </c>
      <c r="C14" s="26">
        <v>46</v>
      </c>
      <c r="D14" s="26"/>
      <c r="E14" s="26">
        <v>44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42</v>
      </c>
      <c r="D15" s="26"/>
      <c r="E15" s="26">
        <v>40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44</v>
      </c>
      <c r="D16" s="26"/>
      <c r="E16" s="26">
        <v>42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42</v>
      </c>
      <c r="D17" s="26"/>
      <c r="E17" s="26">
        <v>42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40</v>
      </c>
      <c r="D18" s="26"/>
      <c r="E18" s="26">
        <v>40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3">
    <mergeCell ref="G12:J12"/>
    <mergeCell ref="G13:J13"/>
    <mergeCell ref="G14:J14"/>
    <mergeCell ref="G16:I16"/>
    <mergeCell ref="H17:I17"/>
    <mergeCell ref="H18:I18"/>
    <mergeCell ref="R3:Z7"/>
    <mergeCell ref="A1:E1"/>
    <mergeCell ref="G1:P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B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67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68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69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62.5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81.25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>
        <v>1</v>
      </c>
      <c r="W10" s="2"/>
      <c r="X10" s="2"/>
      <c r="Y10" s="2"/>
    </row>
    <row r="11" spans="1:25" ht="15.75">
      <c r="A11" s="5"/>
      <c r="B11" s="25" t="s">
        <v>35</v>
      </c>
      <c r="C11" s="26">
        <v>41</v>
      </c>
      <c r="D11" s="11">
        <f>COUNTIF(C11:C18,"&gt;="&amp;D10)</f>
        <v>8</v>
      </c>
      <c r="E11" s="26">
        <v>38</v>
      </c>
      <c r="F11" s="11">
        <f>COUNTIF(E11:E18,"&gt;="&amp;F10)</f>
        <v>5</v>
      </c>
      <c r="G11" s="88" t="s">
        <v>7</v>
      </c>
      <c r="H11" s="89"/>
      <c r="I11" s="89"/>
      <c r="J11" s="90"/>
      <c r="K11" s="15">
        <v>2</v>
      </c>
      <c r="L11" s="15">
        <v>2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/>
      <c r="W11" s="1">
        <v>1</v>
      </c>
      <c r="X11" s="1"/>
      <c r="Y11" s="1"/>
    </row>
    <row r="12" spans="1:25" ht="15.75">
      <c r="A12" s="5"/>
      <c r="B12" s="25" t="s">
        <v>36</v>
      </c>
      <c r="C12" s="26">
        <v>45</v>
      </c>
      <c r="D12" s="53">
        <f>(D11/8)*100</f>
        <v>100</v>
      </c>
      <c r="E12" s="26">
        <v>11</v>
      </c>
      <c r="F12" s="53">
        <f>(F11/8)*100</f>
        <v>62.5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2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1.5</v>
      </c>
      <c r="U12" s="48">
        <f t="shared" si="0"/>
        <v>1.5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47</v>
      </c>
      <c r="D13" s="26"/>
      <c r="E13" s="26">
        <v>36</v>
      </c>
      <c r="F13" s="55"/>
      <c r="G13" s="76" t="s">
        <v>15</v>
      </c>
      <c r="H13" s="77"/>
      <c r="I13" s="77"/>
      <c r="J13" s="78"/>
      <c r="K13" s="58">
        <f>(81.25*K12)/100</f>
        <v>1.625</v>
      </c>
      <c r="L13" s="58">
        <f aca="true" t="shared" si="1" ref="L13:W13">(81.25*L12)/100</f>
        <v>1.625</v>
      </c>
      <c r="M13" s="58">
        <f t="shared" si="1"/>
        <v>0.8125</v>
      </c>
      <c r="N13" s="58">
        <f t="shared" si="1"/>
        <v>0.8125</v>
      </c>
      <c r="O13" s="58">
        <f t="shared" si="1"/>
        <v>0.8125</v>
      </c>
      <c r="P13" s="58">
        <f t="shared" si="1"/>
        <v>0.8125</v>
      </c>
      <c r="Q13" s="58">
        <f t="shared" si="1"/>
        <v>0.8125</v>
      </c>
      <c r="R13" s="58">
        <f t="shared" si="1"/>
        <v>0.8125</v>
      </c>
      <c r="S13" s="58">
        <f t="shared" si="1"/>
        <v>0.8125</v>
      </c>
      <c r="T13" s="58">
        <f t="shared" si="1"/>
        <v>1.21875</v>
      </c>
      <c r="U13" s="58">
        <f t="shared" si="1"/>
        <v>1.21875</v>
      </c>
      <c r="V13" s="58">
        <f t="shared" si="1"/>
        <v>0.8125</v>
      </c>
      <c r="W13" s="58">
        <f t="shared" si="1"/>
        <v>0.8125</v>
      </c>
      <c r="X13" s="1"/>
      <c r="Y13" s="1"/>
    </row>
    <row r="14" spans="1:25" ht="14.25">
      <c r="A14" s="5"/>
      <c r="B14" s="25" t="s">
        <v>38</v>
      </c>
      <c r="C14" s="26">
        <v>46</v>
      </c>
      <c r="D14" s="26"/>
      <c r="E14" s="26">
        <v>35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45</v>
      </c>
      <c r="D15" s="26"/>
      <c r="E15" s="26">
        <v>41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46</v>
      </c>
      <c r="D16" s="26"/>
      <c r="E16" s="26">
        <v>33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44</v>
      </c>
      <c r="D17" s="26"/>
      <c r="E17" s="26">
        <v>29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42</v>
      </c>
      <c r="D18" s="26"/>
      <c r="E18" s="26">
        <v>28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1:J11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75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73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74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37.5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68.75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2</v>
      </c>
      <c r="T10" s="21">
        <v>2</v>
      </c>
      <c r="U10" s="21">
        <v>1</v>
      </c>
      <c r="V10" s="21"/>
      <c r="W10" s="2">
        <v>1</v>
      </c>
      <c r="X10" s="2"/>
      <c r="Y10" s="2"/>
    </row>
    <row r="11" spans="1:25" ht="15.75">
      <c r="A11" s="5"/>
      <c r="B11" s="25" t="s">
        <v>35</v>
      </c>
      <c r="C11" s="26">
        <v>49.23076923076923</v>
      </c>
      <c r="D11" s="11">
        <f>COUNTIF(C11:C18,"&gt;="&amp;D10)</f>
        <v>8</v>
      </c>
      <c r="E11" s="26">
        <v>31.176470588235293</v>
      </c>
      <c r="F11" s="11">
        <f>COUNTIF(E11:E18,"&gt;="&amp;F10)</f>
        <v>3</v>
      </c>
      <c r="G11" s="88" t="s">
        <v>7</v>
      </c>
      <c r="H11" s="89"/>
      <c r="I11" s="89"/>
      <c r="J11" s="90"/>
      <c r="K11" s="15">
        <v>2</v>
      </c>
      <c r="L11" s="15">
        <v>2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2</v>
      </c>
      <c r="T11" s="22">
        <v>2</v>
      </c>
      <c r="U11" s="22"/>
      <c r="V11" s="22">
        <v>1</v>
      </c>
      <c r="W11" s="1">
        <v>1</v>
      </c>
      <c r="X11" s="1"/>
      <c r="Y11" s="1"/>
    </row>
    <row r="12" spans="1:25" ht="15.75">
      <c r="A12" s="5"/>
      <c r="B12" s="25" t="s">
        <v>36</v>
      </c>
      <c r="C12" s="26">
        <v>50.76923076923077</v>
      </c>
      <c r="D12" s="53">
        <f>(D11/8)*100</f>
        <v>100</v>
      </c>
      <c r="E12" s="26">
        <v>28.235294117647058</v>
      </c>
      <c r="F12" s="53">
        <f>(F11/8)*100</f>
        <v>37.5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2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2</v>
      </c>
      <c r="T12" s="48">
        <f t="shared" si="0"/>
        <v>2</v>
      </c>
      <c r="U12" s="48">
        <f t="shared" si="0"/>
        <v>1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50</v>
      </c>
      <c r="D13" s="26"/>
      <c r="E13" s="26">
        <v>25.88235294117647</v>
      </c>
      <c r="F13" s="55"/>
      <c r="G13" s="76" t="s">
        <v>15</v>
      </c>
      <c r="H13" s="77"/>
      <c r="I13" s="77"/>
      <c r="J13" s="78"/>
      <c r="K13" s="58">
        <f>(68.75*K12)/100</f>
        <v>1.375</v>
      </c>
      <c r="L13" s="58">
        <f aca="true" t="shared" si="1" ref="L13:W13">(68.75*L12)/100</f>
        <v>1.375</v>
      </c>
      <c r="M13" s="58">
        <f t="shared" si="1"/>
        <v>0.6875</v>
      </c>
      <c r="N13" s="58">
        <f t="shared" si="1"/>
        <v>0.6875</v>
      </c>
      <c r="O13" s="58">
        <f t="shared" si="1"/>
        <v>0.6875</v>
      </c>
      <c r="P13" s="58">
        <f t="shared" si="1"/>
        <v>0.6875</v>
      </c>
      <c r="Q13" s="58">
        <f t="shared" si="1"/>
        <v>0.6875</v>
      </c>
      <c r="R13" s="58">
        <f t="shared" si="1"/>
        <v>0.6875</v>
      </c>
      <c r="S13" s="58">
        <f t="shared" si="1"/>
        <v>1.375</v>
      </c>
      <c r="T13" s="58">
        <f t="shared" si="1"/>
        <v>1.375</v>
      </c>
      <c r="U13" s="58">
        <f t="shared" si="1"/>
        <v>0.6875</v>
      </c>
      <c r="V13" s="58">
        <f t="shared" si="1"/>
        <v>0.6875</v>
      </c>
      <c r="W13" s="58">
        <f t="shared" si="1"/>
        <v>0.6875</v>
      </c>
      <c r="X13" s="1"/>
      <c r="Y13" s="1"/>
    </row>
    <row r="14" spans="1:25" ht="14.25">
      <c r="A14" s="5"/>
      <c r="B14" s="25" t="s">
        <v>38</v>
      </c>
      <c r="C14" s="26">
        <v>49.23076923076923</v>
      </c>
      <c r="D14" s="26"/>
      <c r="E14" s="26">
        <v>31.176470588235293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49.23076923076923</v>
      </c>
      <c r="D15" s="26"/>
      <c r="E15" s="26">
        <v>25.88235294117647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50.76923076923077</v>
      </c>
      <c r="D16" s="26"/>
      <c r="E16" s="26">
        <v>30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53.07692307692308</v>
      </c>
      <c r="D17" s="26"/>
      <c r="E17" s="26">
        <v>26.470588235294116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46.92307692307692</v>
      </c>
      <c r="D18" s="26"/>
      <c r="E18" s="26">
        <v>29.41176470588235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1:J11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79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80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81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25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62.5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">
        <v>1</v>
      </c>
      <c r="X10" s="2"/>
      <c r="Y10" s="2"/>
    </row>
    <row r="11" spans="1:25" ht="15.75">
      <c r="A11" s="5"/>
      <c r="B11" s="25" t="s">
        <v>35</v>
      </c>
      <c r="C11" s="27">
        <v>44</v>
      </c>
      <c r="D11" s="11">
        <f>COUNTIF(C11:C18,"&gt;="&amp;D10)</f>
        <v>8</v>
      </c>
      <c r="E11" s="27">
        <v>30</v>
      </c>
      <c r="F11" s="11">
        <f>COUNTIF(E11:E18,"&gt;="&amp;F10)</f>
        <v>2</v>
      </c>
      <c r="G11" s="88" t="s">
        <v>7</v>
      </c>
      <c r="H11" s="89"/>
      <c r="I11" s="89"/>
      <c r="J11" s="90"/>
      <c r="K11" s="4">
        <v>2</v>
      </c>
      <c r="L11" s="4">
        <v>2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1</v>
      </c>
      <c r="V11" s="21">
        <v>1</v>
      </c>
      <c r="W11" s="2">
        <v>1</v>
      </c>
      <c r="X11" s="1"/>
      <c r="Y11" s="1"/>
    </row>
    <row r="12" spans="1:25" ht="15.75">
      <c r="A12" s="5"/>
      <c r="B12" s="25" t="s">
        <v>36</v>
      </c>
      <c r="C12" s="27">
        <v>46</v>
      </c>
      <c r="D12" s="53">
        <f>(D11/8)*100</f>
        <v>100</v>
      </c>
      <c r="E12" s="27">
        <v>24</v>
      </c>
      <c r="F12" s="53">
        <f>(F11/8)*100</f>
        <v>25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2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1</v>
      </c>
      <c r="U12" s="48">
        <f t="shared" si="0"/>
        <v>1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7">
        <v>46</v>
      </c>
      <c r="D13" s="27"/>
      <c r="E13" s="27">
        <v>22</v>
      </c>
      <c r="F13" s="62"/>
      <c r="G13" s="76" t="s">
        <v>15</v>
      </c>
      <c r="H13" s="77"/>
      <c r="I13" s="77"/>
      <c r="J13" s="78"/>
      <c r="K13" s="58">
        <f>(62.5*K12)/100</f>
        <v>1.25</v>
      </c>
      <c r="L13" s="58">
        <f aca="true" t="shared" si="1" ref="L13:W13">(62.5*L12)/100</f>
        <v>1.25</v>
      </c>
      <c r="M13" s="58">
        <f>(62.5*M12)/100</f>
        <v>0.625</v>
      </c>
      <c r="N13" s="58">
        <f>(62.5*N12)/100</f>
        <v>0.625</v>
      </c>
      <c r="O13" s="58">
        <f t="shared" si="1"/>
        <v>0.625</v>
      </c>
      <c r="P13" s="58">
        <f t="shared" si="1"/>
        <v>0.625</v>
      </c>
      <c r="Q13" s="58">
        <f t="shared" si="1"/>
        <v>0.625</v>
      </c>
      <c r="R13" s="58">
        <f t="shared" si="1"/>
        <v>0.625</v>
      </c>
      <c r="S13" s="58">
        <f t="shared" si="1"/>
        <v>0.625</v>
      </c>
      <c r="T13" s="58">
        <f t="shared" si="1"/>
        <v>0.625</v>
      </c>
      <c r="U13" s="58">
        <f t="shared" si="1"/>
        <v>0.625</v>
      </c>
      <c r="V13" s="58">
        <f t="shared" si="1"/>
        <v>0.625</v>
      </c>
      <c r="W13" s="58">
        <f t="shared" si="1"/>
        <v>0.625</v>
      </c>
      <c r="X13" s="1"/>
      <c r="Y13" s="1"/>
    </row>
    <row r="14" spans="1:25" ht="14.25">
      <c r="A14" s="5"/>
      <c r="B14" s="25" t="s">
        <v>38</v>
      </c>
      <c r="C14" s="27">
        <v>44</v>
      </c>
      <c r="D14" s="27"/>
      <c r="E14" s="27">
        <v>32</v>
      </c>
      <c r="F14" s="63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7">
        <v>46</v>
      </c>
      <c r="D15" s="27"/>
      <c r="E15" s="27">
        <v>26</v>
      </c>
      <c r="F15" s="64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7">
        <v>46</v>
      </c>
      <c r="D16" s="27"/>
      <c r="E16" s="27">
        <v>24</v>
      </c>
      <c r="F16" s="62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7">
        <v>44</v>
      </c>
      <c r="D17" s="27"/>
      <c r="E17" s="27">
        <v>26</v>
      </c>
      <c r="F17" s="27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7">
        <v>46</v>
      </c>
      <c r="D18" s="27"/>
      <c r="E18" s="27">
        <v>18</v>
      </c>
      <c r="F18" s="27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1:J11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30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82</v>
      </c>
      <c r="B3" s="83"/>
      <c r="C3" s="83"/>
      <c r="D3" s="83"/>
      <c r="E3" s="83"/>
      <c r="F3" s="31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83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84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100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2</v>
      </c>
      <c r="U10" s="21">
        <v>1</v>
      </c>
      <c r="V10" s="21">
        <v>1</v>
      </c>
      <c r="W10" s="2">
        <v>2</v>
      </c>
      <c r="X10" s="2"/>
      <c r="Y10" s="2"/>
    </row>
    <row r="11" spans="1:25" ht="15.75">
      <c r="A11" s="5"/>
      <c r="B11" s="25" t="s">
        <v>35</v>
      </c>
      <c r="C11" s="27">
        <v>44</v>
      </c>
      <c r="D11" s="11">
        <f>COUNTIF(C11:C18,"&gt;="&amp;D10)</f>
        <v>8</v>
      </c>
      <c r="E11" s="27">
        <v>36</v>
      </c>
      <c r="F11" s="11">
        <f>COUNTIF(E11:E18,"&gt;="&amp;F10)</f>
        <v>8</v>
      </c>
      <c r="G11" s="88" t="s">
        <v>7</v>
      </c>
      <c r="H11" s="89"/>
      <c r="I11" s="89"/>
      <c r="J11" s="90"/>
      <c r="K11" s="4">
        <v>2</v>
      </c>
      <c r="L11" s="4">
        <v>2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2</v>
      </c>
      <c r="U11" s="21">
        <v>1</v>
      </c>
      <c r="V11" s="21">
        <v>1</v>
      </c>
      <c r="W11" s="2">
        <v>1</v>
      </c>
      <c r="X11" s="1"/>
      <c r="Y11" s="1"/>
    </row>
    <row r="12" spans="1:25" ht="15.75">
      <c r="A12" s="5"/>
      <c r="B12" s="25" t="s">
        <v>36</v>
      </c>
      <c r="C12" s="27">
        <v>44</v>
      </c>
      <c r="D12" s="53">
        <f>(D11/8)*100</f>
        <v>100</v>
      </c>
      <c r="E12" s="27">
        <v>40</v>
      </c>
      <c r="F12" s="53">
        <f>(F11/8)*100</f>
        <v>100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2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2</v>
      </c>
      <c r="U12" s="48">
        <f t="shared" si="0"/>
        <v>1</v>
      </c>
      <c r="V12" s="48">
        <f t="shared" si="0"/>
        <v>1</v>
      </c>
      <c r="W12" s="48">
        <f t="shared" si="0"/>
        <v>1.5</v>
      </c>
      <c r="X12" s="1"/>
      <c r="Y12" s="1"/>
    </row>
    <row r="13" spans="1:25" ht="15.75">
      <c r="A13" s="5"/>
      <c r="B13" s="25" t="s">
        <v>37</v>
      </c>
      <c r="C13" s="27">
        <v>46</v>
      </c>
      <c r="D13" s="27"/>
      <c r="E13" s="27">
        <v>38</v>
      </c>
      <c r="F13" s="62"/>
      <c r="G13" s="76" t="s">
        <v>15</v>
      </c>
      <c r="H13" s="77"/>
      <c r="I13" s="77"/>
      <c r="J13" s="78"/>
      <c r="K13" s="58">
        <f>(62.5*K12)/100</f>
        <v>1.25</v>
      </c>
      <c r="L13" s="58">
        <f aca="true" t="shared" si="1" ref="L13:W13">(62.5*L12)/100</f>
        <v>1.25</v>
      </c>
      <c r="M13" s="58">
        <f t="shared" si="1"/>
        <v>0.625</v>
      </c>
      <c r="N13" s="58">
        <f t="shared" si="1"/>
        <v>0.625</v>
      </c>
      <c r="O13" s="58">
        <f t="shared" si="1"/>
        <v>0.625</v>
      </c>
      <c r="P13" s="58">
        <f t="shared" si="1"/>
        <v>0.625</v>
      </c>
      <c r="Q13" s="58">
        <f t="shared" si="1"/>
        <v>0.625</v>
      </c>
      <c r="R13" s="58">
        <f t="shared" si="1"/>
        <v>0.625</v>
      </c>
      <c r="S13" s="58">
        <f t="shared" si="1"/>
        <v>0.625</v>
      </c>
      <c r="T13" s="58">
        <f t="shared" si="1"/>
        <v>1.25</v>
      </c>
      <c r="U13" s="58">
        <f t="shared" si="1"/>
        <v>0.625</v>
      </c>
      <c r="V13" s="58">
        <f t="shared" si="1"/>
        <v>0.625</v>
      </c>
      <c r="W13" s="58">
        <f t="shared" si="1"/>
        <v>0.9375</v>
      </c>
      <c r="X13" s="1"/>
      <c r="Y13" s="1"/>
    </row>
    <row r="14" spans="1:25" ht="14.25">
      <c r="A14" s="5"/>
      <c r="B14" s="25" t="s">
        <v>38</v>
      </c>
      <c r="C14" s="27">
        <v>44</v>
      </c>
      <c r="D14" s="27"/>
      <c r="E14" s="27">
        <v>40</v>
      </c>
      <c r="F14" s="63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7">
        <v>46</v>
      </c>
      <c r="D15" s="27"/>
      <c r="E15" s="27">
        <v>42</v>
      </c>
      <c r="F15" s="64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7">
        <v>46</v>
      </c>
      <c r="D16" s="27"/>
      <c r="E16" s="27">
        <v>40</v>
      </c>
      <c r="F16" s="62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7">
        <v>44</v>
      </c>
      <c r="D17" s="27"/>
      <c r="E17" s="27">
        <v>38</v>
      </c>
      <c r="F17" s="27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7">
        <v>46</v>
      </c>
      <c r="D18" s="27"/>
      <c r="E18" s="27">
        <v>38</v>
      </c>
      <c r="F18" s="27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1:J11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1"/>
  <sheetViews>
    <sheetView zoomScale="90" zoomScaleNormal="90" zoomScalePageLayoutView="0" workbookViewId="0" topLeftCell="C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85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86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96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100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>
        <v>1</v>
      </c>
      <c r="W10" s="2">
        <v>1</v>
      </c>
      <c r="X10" s="2"/>
      <c r="Y10" s="2"/>
    </row>
    <row r="11" spans="1:25" ht="15.75">
      <c r="A11" s="5"/>
      <c r="B11" s="25" t="s">
        <v>35</v>
      </c>
      <c r="C11" s="26">
        <v>44.61538461538461</v>
      </c>
      <c r="D11" s="11">
        <f>COUNTIF(C11:C18,"&gt;="&amp;D10)</f>
        <v>8</v>
      </c>
      <c r="E11" s="26">
        <v>36.470588235294116</v>
      </c>
      <c r="F11" s="11">
        <f>COUNTIF(E11:E18,"&gt;="&amp;F10)</f>
        <v>8</v>
      </c>
      <c r="G11" s="88" t="s">
        <v>7</v>
      </c>
      <c r="H11" s="89"/>
      <c r="I11" s="89"/>
      <c r="J11" s="90"/>
      <c r="K11" s="4">
        <v>2</v>
      </c>
      <c r="L11" s="4">
        <v>2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2</v>
      </c>
      <c r="U11" s="21">
        <v>2</v>
      </c>
      <c r="V11" s="21">
        <v>1</v>
      </c>
      <c r="W11" s="2"/>
      <c r="X11" s="1"/>
      <c r="Y11" s="1"/>
    </row>
    <row r="12" spans="1:25" ht="15.75">
      <c r="A12" s="5"/>
      <c r="B12" s="25" t="s">
        <v>36</v>
      </c>
      <c r="C12" s="26">
        <v>44.61538461538461</v>
      </c>
      <c r="D12" s="53">
        <f>(D11/8)*100</f>
        <v>100</v>
      </c>
      <c r="E12" s="26">
        <v>34.11764705882353</v>
      </c>
      <c r="F12" s="53">
        <f>(F11/8)*100</f>
        <v>100</v>
      </c>
      <c r="G12" s="88" t="s">
        <v>9</v>
      </c>
      <c r="H12" s="89"/>
      <c r="I12" s="89"/>
      <c r="J12" s="90"/>
      <c r="K12" s="4">
        <v>2</v>
      </c>
      <c r="L12" s="4">
        <v>2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2</v>
      </c>
      <c r="U12" s="21">
        <v>2</v>
      </c>
      <c r="V12" s="21"/>
      <c r="W12" s="2"/>
      <c r="X12" s="1"/>
      <c r="Y12" s="1"/>
    </row>
    <row r="13" spans="1:25" ht="15.75">
      <c r="A13" s="5"/>
      <c r="B13" s="25" t="s">
        <v>37</v>
      </c>
      <c r="C13" s="26">
        <v>53.07692307692308</v>
      </c>
      <c r="D13" s="26"/>
      <c r="E13" s="26">
        <v>35.88235294117647</v>
      </c>
      <c r="F13" s="56"/>
      <c r="G13" s="74" t="s">
        <v>111</v>
      </c>
      <c r="H13" s="74"/>
      <c r="I13" s="74"/>
      <c r="J13" s="75"/>
      <c r="K13" s="48">
        <f>AVERAGE(K10:K12)</f>
        <v>2</v>
      </c>
      <c r="L13" s="48">
        <f aca="true" t="shared" si="0" ref="L13:W13">AVERAGE(L10:L12)</f>
        <v>2</v>
      </c>
      <c r="M13" s="48">
        <f t="shared" si="0"/>
        <v>1</v>
      </c>
      <c r="N13" s="48">
        <f t="shared" si="0"/>
        <v>1</v>
      </c>
      <c r="O13" s="48">
        <f t="shared" si="0"/>
        <v>1</v>
      </c>
      <c r="P13" s="48">
        <f t="shared" si="0"/>
        <v>1</v>
      </c>
      <c r="Q13" s="48">
        <f t="shared" si="0"/>
        <v>1</v>
      </c>
      <c r="R13" s="48">
        <f t="shared" si="0"/>
        <v>1</v>
      </c>
      <c r="S13" s="48">
        <f t="shared" si="0"/>
        <v>1</v>
      </c>
      <c r="T13" s="48">
        <f t="shared" si="0"/>
        <v>2</v>
      </c>
      <c r="U13" s="48">
        <f t="shared" si="0"/>
        <v>2</v>
      </c>
      <c r="V13" s="48">
        <f t="shared" si="0"/>
        <v>1</v>
      </c>
      <c r="W13" s="48">
        <f t="shared" si="0"/>
        <v>1</v>
      </c>
      <c r="X13" s="1"/>
      <c r="Y13" s="1"/>
    </row>
    <row r="14" spans="1:25" ht="15.75">
      <c r="A14" s="5"/>
      <c r="B14" s="25" t="s">
        <v>38</v>
      </c>
      <c r="C14" s="26">
        <v>49.23076923076923</v>
      </c>
      <c r="D14" s="26"/>
      <c r="E14" s="26">
        <v>35.88235294117647</v>
      </c>
      <c r="F14" s="55"/>
      <c r="G14" s="76" t="s">
        <v>15</v>
      </c>
      <c r="H14" s="77"/>
      <c r="I14" s="77"/>
      <c r="J14" s="78"/>
      <c r="K14" s="58">
        <f>(100*K13)/100</f>
        <v>2</v>
      </c>
      <c r="L14" s="58">
        <f aca="true" t="shared" si="1" ref="L14:W14">(100*L13)/100</f>
        <v>2</v>
      </c>
      <c r="M14" s="58">
        <f t="shared" si="1"/>
        <v>1</v>
      </c>
      <c r="N14" s="58">
        <f t="shared" si="1"/>
        <v>1</v>
      </c>
      <c r="O14" s="58">
        <f t="shared" si="1"/>
        <v>1</v>
      </c>
      <c r="P14" s="58">
        <f t="shared" si="1"/>
        <v>1</v>
      </c>
      <c r="Q14" s="58">
        <f t="shared" si="1"/>
        <v>1</v>
      </c>
      <c r="R14" s="58">
        <f t="shared" si="1"/>
        <v>1</v>
      </c>
      <c r="S14" s="58">
        <f t="shared" si="1"/>
        <v>1</v>
      </c>
      <c r="T14" s="58">
        <f t="shared" si="1"/>
        <v>2</v>
      </c>
      <c r="U14" s="58">
        <f t="shared" si="1"/>
        <v>2</v>
      </c>
      <c r="V14" s="58">
        <f t="shared" si="1"/>
        <v>1</v>
      </c>
      <c r="W14" s="58">
        <f t="shared" si="1"/>
        <v>1</v>
      </c>
      <c r="X14" s="1"/>
      <c r="Y14" s="1"/>
    </row>
    <row r="15" spans="1:25" ht="14.25">
      <c r="A15" s="5"/>
      <c r="B15" s="25" t="s">
        <v>39</v>
      </c>
      <c r="C15" s="26">
        <v>47.69230769230769</v>
      </c>
      <c r="D15" s="26"/>
      <c r="E15" s="26">
        <v>35.294117647058826</v>
      </c>
      <c r="F15" s="61"/>
      <c r="G15" s="91"/>
      <c r="H15" s="92"/>
      <c r="I15" s="92"/>
      <c r="J15" s="9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52.30769230769231</v>
      </c>
      <c r="D16" s="26"/>
      <c r="E16" s="26">
        <v>37.05882352941177</v>
      </c>
      <c r="F16" s="57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47.69230769230769</v>
      </c>
      <c r="D17" s="26"/>
      <c r="E17" s="26">
        <v>35.294117647058826</v>
      </c>
      <c r="F17" s="55"/>
      <c r="G17" s="85"/>
      <c r="H17" s="86"/>
      <c r="I17" s="8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49.23076923076923</v>
      </c>
      <c r="D18" s="26"/>
      <c r="E18" s="26">
        <v>34.705882352941174</v>
      </c>
      <c r="F18" s="26"/>
      <c r="G18" s="24"/>
      <c r="H18" s="72"/>
      <c r="I18" s="73"/>
      <c r="J18" s="1"/>
      <c r="K18" s="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11"/>
      <c r="G19" s="24"/>
      <c r="H19" s="72"/>
      <c r="I19" s="7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6">
    <mergeCell ref="G10:J10"/>
    <mergeCell ref="G11:J11"/>
    <mergeCell ref="G12:J12"/>
    <mergeCell ref="G13:J13"/>
    <mergeCell ref="G14:J14"/>
    <mergeCell ref="G15:J15"/>
    <mergeCell ref="R3:Z7"/>
    <mergeCell ref="G17:I17"/>
    <mergeCell ref="H18:I18"/>
    <mergeCell ref="H19:I19"/>
    <mergeCell ref="A1:E1"/>
    <mergeCell ref="G1:P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88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87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89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87.5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7" ht="57">
      <c r="A7" s="5"/>
      <c r="B7" s="6" t="s">
        <v>2</v>
      </c>
      <c r="C7" s="8" t="s">
        <v>13</v>
      </c>
      <c r="D7" s="50"/>
      <c r="E7" s="8"/>
      <c r="F7" s="50"/>
      <c r="G7" s="40" t="s">
        <v>103</v>
      </c>
      <c r="H7" s="41">
        <f>AVERAGE(H5:H6)</f>
        <v>93.75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  <c r="AA7" s="65"/>
    </row>
    <row r="8" spans="1:25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2</v>
      </c>
      <c r="T10" s="21">
        <v>2</v>
      </c>
      <c r="U10" s="21">
        <v>1</v>
      </c>
      <c r="V10" s="21">
        <v>1</v>
      </c>
      <c r="W10" s="2"/>
      <c r="X10" s="2"/>
      <c r="Y10" s="2"/>
    </row>
    <row r="11" spans="1:25" ht="15.75">
      <c r="A11" s="5"/>
      <c r="B11" s="25" t="s">
        <v>35</v>
      </c>
      <c r="C11" s="27">
        <v>50</v>
      </c>
      <c r="D11" s="11">
        <f>COUNTIF(C11:C18,"&gt;="&amp;D10)</f>
        <v>8</v>
      </c>
      <c r="E11" s="26">
        <v>31.764705882352942</v>
      </c>
      <c r="F11" s="11">
        <f>COUNTIF(E11:E18,"&gt;="&amp;F10)</f>
        <v>7</v>
      </c>
      <c r="G11" s="88" t="s">
        <v>7</v>
      </c>
      <c r="H11" s="89"/>
      <c r="I11" s="89"/>
      <c r="J11" s="90"/>
      <c r="K11" s="15">
        <v>2</v>
      </c>
      <c r="L11" s="15">
        <v>2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2</v>
      </c>
      <c r="T11" s="22">
        <v>1</v>
      </c>
      <c r="U11" s="22">
        <v>1</v>
      </c>
      <c r="V11" s="22">
        <v>1</v>
      </c>
      <c r="W11" s="1">
        <v>1</v>
      </c>
      <c r="X11" s="1"/>
      <c r="Y11" s="1"/>
    </row>
    <row r="12" spans="1:25" ht="15.75">
      <c r="A12" s="5"/>
      <c r="B12" s="25" t="s">
        <v>36</v>
      </c>
      <c r="C12" s="26">
        <v>42.69230769230769</v>
      </c>
      <c r="D12" s="53">
        <f>(D11/8)*100</f>
        <v>100</v>
      </c>
      <c r="E12" s="26">
        <v>28.823529411764707</v>
      </c>
      <c r="F12" s="53">
        <f>(F11/8)*100</f>
        <v>87.5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2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2</v>
      </c>
      <c r="T12" s="48">
        <f t="shared" si="0"/>
        <v>1.5</v>
      </c>
      <c r="U12" s="48">
        <f t="shared" si="0"/>
        <v>1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43.07692307692308</v>
      </c>
      <c r="D13" s="26"/>
      <c r="E13" s="26">
        <v>32.05882352941177</v>
      </c>
      <c r="F13" s="55"/>
      <c r="G13" s="76" t="s">
        <v>15</v>
      </c>
      <c r="H13" s="77"/>
      <c r="I13" s="77"/>
      <c r="J13" s="78"/>
      <c r="K13" s="58">
        <f>(93.75*K12)/100</f>
        <v>1.875</v>
      </c>
      <c r="L13" s="58">
        <f aca="true" t="shared" si="1" ref="L13:W13">(93.75*L12)/100</f>
        <v>1.875</v>
      </c>
      <c r="M13" s="58">
        <f t="shared" si="1"/>
        <v>0.9375</v>
      </c>
      <c r="N13" s="58">
        <f t="shared" si="1"/>
        <v>0.9375</v>
      </c>
      <c r="O13" s="58">
        <f t="shared" si="1"/>
        <v>0.9375</v>
      </c>
      <c r="P13" s="58">
        <f t="shared" si="1"/>
        <v>0.9375</v>
      </c>
      <c r="Q13" s="58">
        <f t="shared" si="1"/>
        <v>0.9375</v>
      </c>
      <c r="R13" s="58">
        <f t="shared" si="1"/>
        <v>0.9375</v>
      </c>
      <c r="S13" s="58">
        <f t="shared" si="1"/>
        <v>1.875</v>
      </c>
      <c r="T13" s="58">
        <f t="shared" si="1"/>
        <v>1.40625</v>
      </c>
      <c r="U13" s="58">
        <f t="shared" si="1"/>
        <v>0.9375</v>
      </c>
      <c r="V13" s="58">
        <f t="shared" si="1"/>
        <v>0.9375</v>
      </c>
      <c r="W13" s="58">
        <f t="shared" si="1"/>
        <v>0.9375</v>
      </c>
      <c r="X13" s="1"/>
      <c r="Y13" s="1"/>
    </row>
    <row r="14" spans="1:25" ht="14.25">
      <c r="A14" s="5"/>
      <c r="B14" s="25" t="s">
        <v>38</v>
      </c>
      <c r="C14" s="26">
        <v>35</v>
      </c>
      <c r="D14" s="26"/>
      <c r="E14" s="26">
        <v>30.58823529411765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39.61538461538461</v>
      </c>
      <c r="D15" s="26"/>
      <c r="E15" s="26">
        <v>31.764705882352942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39.23076923076923</v>
      </c>
      <c r="D16" s="26"/>
      <c r="E16" s="26">
        <v>31.470588235294116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41.53846153846154</v>
      </c>
      <c r="D17" s="26"/>
      <c r="E17" s="26">
        <v>32.05882352941177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42.69230769230769</v>
      </c>
      <c r="D18" s="26"/>
      <c r="E18" s="26">
        <v>30.58823529411765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1:J11"/>
    <mergeCell ref="R3:Z7"/>
    <mergeCell ref="G12:J12"/>
    <mergeCell ref="G13:J13"/>
    <mergeCell ref="G14:J14"/>
    <mergeCell ref="G16:I16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1"/>
  <sheetViews>
    <sheetView zoomScale="70" zoomScaleNormal="70" zoomScalePageLayoutView="0" workbookViewId="0" topLeftCell="A1">
      <selection activeCell="E8" sqref="E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90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91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92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100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51" t="s">
        <v>113</v>
      </c>
      <c r="D8" s="51"/>
      <c r="E8" s="51" t="s">
        <v>113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">
        <v>1</v>
      </c>
      <c r="X10" s="2"/>
      <c r="Y10" s="2"/>
    </row>
    <row r="11" spans="1:25" ht="15.75">
      <c r="A11" s="5"/>
      <c r="B11" s="25" t="s">
        <v>35</v>
      </c>
      <c r="C11" s="27">
        <v>40</v>
      </c>
      <c r="D11" s="11">
        <f>COUNTIF(C11:C18,"&gt;="&amp;D10)</f>
        <v>8</v>
      </c>
      <c r="E11" s="26">
        <v>38</v>
      </c>
      <c r="F11" s="11">
        <f>COUNTIF(E11:E18,"&gt;="&amp;F10)</f>
        <v>8</v>
      </c>
      <c r="G11" s="88" t="s">
        <v>7</v>
      </c>
      <c r="H11" s="89"/>
      <c r="I11" s="89"/>
      <c r="J11" s="90"/>
      <c r="K11" s="15">
        <v>2</v>
      </c>
      <c r="L11" s="15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/>
      <c r="W11" s="1"/>
      <c r="X11" s="1"/>
      <c r="Y11" s="1"/>
    </row>
    <row r="12" spans="1:25" ht="15.75">
      <c r="A12" s="5"/>
      <c r="B12" s="25" t="s">
        <v>36</v>
      </c>
      <c r="C12" s="26">
        <v>46</v>
      </c>
      <c r="D12" s="53">
        <f>(D11/8)*100</f>
        <v>100</v>
      </c>
      <c r="E12" s="26">
        <v>38</v>
      </c>
      <c r="F12" s="53">
        <f>(F11/8)*100</f>
        <v>100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1.5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1</v>
      </c>
      <c r="U12" s="48">
        <f t="shared" si="0"/>
        <v>1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42</v>
      </c>
      <c r="D13" s="26"/>
      <c r="E13" s="26">
        <v>38</v>
      </c>
      <c r="F13" s="55"/>
      <c r="G13" s="76" t="s">
        <v>15</v>
      </c>
      <c r="H13" s="77"/>
      <c r="I13" s="77"/>
      <c r="J13" s="78"/>
      <c r="K13" s="58">
        <f>(100*K12)/100</f>
        <v>2</v>
      </c>
      <c r="L13" s="58">
        <f aca="true" t="shared" si="1" ref="L13:W13">(100*L12)/100</f>
        <v>1.5</v>
      </c>
      <c r="M13" s="58">
        <f t="shared" si="1"/>
        <v>1</v>
      </c>
      <c r="N13" s="58">
        <f t="shared" si="1"/>
        <v>1</v>
      </c>
      <c r="O13" s="58">
        <f t="shared" si="1"/>
        <v>1</v>
      </c>
      <c r="P13" s="58">
        <f t="shared" si="1"/>
        <v>1</v>
      </c>
      <c r="Q13" s="58">
        <f t="shared" si="1"/>
        <v>1</v>
      </c>
      <c r="R13" s="58">
        <f t="shared" si="1"/>
        <v>1</v>
      </c>
      <c r="S13" s="58">
        <f t="shared" si="1"/>
        <v>1</v>
      </c>
      <c r="T13" s="58">
        <f t="shared" si="1"/>
        <v>1</v>
      </c>
      <c r="U13" s="58">
        <f t="shared" si="1"/>
        <v>1</v>
      </c>
      <c r="V13" s="58">
        <f t="shared" si="1"/>
        <v>1</v>
      </c>
      <c r="W13" s="58">
        <f t="shared" si="1"/>
        <v>1</v>
      </c>
      <c r="X13" s="1"/>
      <c r="Y13" s="1"/>
    </row>
    <row r="14" spans="1:25" ht="14.25">
      <c r="A14" s="5"/>
      <c r="B14" s="25" t="s">
        <v>38</v>
      </c>
      <c r="C14" s="26">
        <v>40</v>
      </c>
      <c r="D14" s="26"/>
      <c r="E14" s="26">
        <v>32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42</v>
      </c>
      <c r="D15" s="26"/>
      <c r="E15" s="26">
        <v>40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42</v>
      </c>
      <c r="D16" s="26"/>
      <c r="E16" s="26">
        <v>40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38</v>
      </c>
      <c r="D17" s="26"/>
      <c r="E17" s="26">
        <v>40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46</v>
      </c>
      <c r="D18" s="26"/>
      <c r="E18" s="26">
        <v>36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Y20" s="1"/>
    </row>
    <row r="21" spans="1:25" ht="14.25">
      <c r="A21" s="5"/>
      <c r="B21" s="25"/>
      <c r="C21" s="11"/>
      <c r="D21" s="11"/>
      <c r="E21" s="11"/>
      <c r="F21" s="34"/>
      <c r="Y21" s="1"/>
    </row>
  </sheetData>
  <sheetProtection/>
  <mergeCells count="15">
    <mergeCell ref="G11:J11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80" zoomScaleNormal="80" zoomScalePageLayoutView="0" workbookViewId="0" topLeftCell="A1">
      <selection activeCell="K28" sqref="K2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94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93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95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100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"/>
      <c r="X10" s="2"/>
      <c r="Y10" s="2"/>
    </row>
    <row r="11" spans="1:25" ht="15.75">
      <c r="A11" s="5"/>
      <c r="B11" s="25" t="s">
        <v>35</v>
      </c>
      <c r="C11" s="27">
        <v>44</v>
      </c>
      <c r="D11" s="11">
        <f>COUNTIF(C11:C18,"&gt;="&amp;D10)</f>
        <v>8</v>
      </c>
      <c r="E11" s="26">
        <v>44</v>
      </c>
      <c r="F11" s="11">
        <f>COUNTIF(E11:E18,"&gt;="&amp;F10)</f>
        <v>8</v>
      </c>
      <c r="G11" s="88" t="s">
        <v>7</v>
      </c>
      <c r="H11" s="89"/>
      <c r="I11" s="89"/>
      <c r="J11" s="90"/>
      <c r="K11" s="15">
        <v>2</v>
      </c>
      <c r="L11" s="15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2</v>
      </c>
      <c r="U11" s="22">
        <v>1</v>
      </c>
      <c r="V11" s="22">
        <v>1</v>
      </c>
      <c r="W11" s="1">
        <v>1</v>
      </c>
      <c r="X11" s="1"/>
      <c r="Y11" s="1"/>
    </row>
    <row r="12" spans="1:25" ht="15.75">
      <c r="A12" s="5"/>
      <c r="B12" s="25" t="s">
        <v>36</v>
      </c>
      <c r="C12" s="26">
        <v>44</v>
      </c>
      <c r="D12" s="53">
        <f>(D11/8)*100</f>
        <v>100</v>
      </c>
      <c r="E12" s="26">
        <v>42</v>
      </c>
      <c r="F12" s="53">
        <f>(F11/8)*100</f>
        <v>100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1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1.5</v>
      </c>
      <c r="U12" s="48">
        <f t="shared" si="0"/>
        <v>1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42</v>
      </c>
      <c r="D13" s="26"/>
      <c r="E13" s="26">
        <v>42</v>
      </c>
      <c r="F13" s="55"/>
      <c r="G13" s="76" t="s">
        <v>15</v>
      </c>
      <c r="H13" s="77"/>
      <c r="I13" s="77"/>
      <c r="J13" s="78"/>
      <c r="K13" s="58">
        <f>(100*K12)/100</f>
        <v>2</v>
      </c>
      <c r="L13" s="58">
        <f aca="true" t="shared" si="1" ref="L13:W13">(100*L12)/100</f>
        <v>1</v>
      </c>
      <c r="M13" s="58">
        <f t="shared" si="1"/>
        <v>1</v>
      </c>
      <c r="N13" s="58">
        <f t="shared" si="1"/>
        <v>1</v>
      </c>
      <c r="O13" s="58">
        <f t="shared" si="1"/>
        <v>1</v>
      </c>
      <c r="P13" s="58">
        <f t="shared" si="1"/>
        <v>1</v>
      </c>
      <c r="Q13" s="58">
        <f t="shared" si="1"/>
        <v>1</v>
      </c>
      <c r="R13" s="58">
        <f t="shared" si="1"/>
        <v>1</v>
      </c>
      <c r="S13" s="58">
        <f t="shared" si="1"/>
        <v>1</v>
      </c>
      <c r="T13" s="58">
        <f t="shared" si="1"/>
        <v>1.5</v>
      </c>
      <c r="U13" s="58">
        <f t="shared" si="1"/>
        <v>1</v>
      </c>
      <c r="V13" s="58">
        <f t="shared" si="1"/>
        <v>1</v>
      </c>
      <c r="W13" s="58">
        <f t="shared" si="1"/>
        <v>1</v>
      </c>
      <c r="X13" s="1"/>
      <c r="Y13" s="1"/>
    </row>
    <row r="14" spans="1:25" ht="14.25">
      <c r="A14" s="5"/>
      <c r="B14" s="25" t="s">
        <v>38</v>
      </c>
      <c r="C14" s="26">
        <v>42</v>
      </c>
      <c r="D14" s="26"/>
      <c r="E14" s="26">
        <v>44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42</v>
      </c>
      <c r="D15" s="26"/>
      <c r="E15" s="26">
        <v>46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46</v>
      </c>
      <c r="D16" s="26"/>
      <c r="E16" s="26">
        <v>42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38</v>
      </c>
      <c r="D17" s="26"/>
      <c r="E17" s="26">
        <v>44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40</v>
      </c>
      <c r="D18" s="26"/>
      <c r="E18" s="26">
        <v>46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2:J12"/>
    <mergeCell ref="G13:J13"/>
    <mergeCell ref="G14:J14"/>
    <mergeCell ref="G16:I16"/>
    <mergeCell ref="H17:I17"/>
    <mergeCell ref="H18:I18"/>
    <mergeCell ref="R3:Z7"/>
    <mergeCell ref="G10:J10"/>
    <mergeCell ref="G11:J11"/>
    <mergeCell ref="A1:E1"/>
    <mergeCell ref="G1:P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2" max="2" width="18.8515625" style="0" customWidth="1"/>
  </cols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44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45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46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100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6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40" t="s">
        <v>104</v>
      </c>
      <c r="H8" s="35" t="s">
        <v>31</v>
      </c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79" t="s">
        <v>6</v>
      </c>
      <c r="H10" s="74"/>
      <c r="I10" s="74"/>
      <c r="J10" s="75"/>
      <c r="K10" s="4">
        <v>2</v>
      </c>
      <c r="L10" s="4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>
        <v>1</v>
      </c>
      <c r="W10" s="2"/>
      <c r="X10" s="2"/>
      <c r="Y10" s="2"/>
    </row>
    <row r="11" spans="1:25" ht="15.75">
      <c r="A11" s="5"/>
      <c r="B11" s="25" t="s">
        <v>35</v>
      </c>
      <c r="C11" s="26">
        <v>39.23076923076923</v>
      </c>
      <c r="D11" s="11">
        <f>COUNTIF(C11:C18,"&gt;="&amp;D10)</f>
        <v>8</v>
      </c>
      <c r="E11" s="26">
        <v>31.176470588235293</v>
      </c>
      <c r="F11" s="11">
        <f>COUNTIF(E11:E18,"&gt;="&amp;F10)</f>
        <v>8</v>
      </c>
      <c r="G11" s="79" t="s">
        <v>7</v>
      </c>
      <c r="H11" s="74"/>
      <c r="I11" s="74"/>
      <c r="J11" s="75"/>
      <c r="K11" s="15">
        <v>2</v>
      </c>
      <c r="L11" s="15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2</v>
      </c>
      <c r="V11" s="22">
        <v>1</v>
      </c>
      <c r="W11" s="1">
        <v>1</v>
      </c>
      <c r="X11" s="1"/>
      <c r="Y11" s="1"/>
    </row>
    <row r="12" spans="1:25" ht="15.75">
      <c r="A12" s="5"/>
      <c r="B12" s="25" t="s">
        <v>36</v>
      </c>
      <c r="C12" s="26">
        <v>40</v>
      </c>
      <c r="D12" s="53">
        <f>(D11/8)*100</f>
        <v>100</v>
      </c>
      <c r="E12" s="26">
        <v>30</v>
      </c>
      <c r="F12" s="53">
        <f>(F11/8)*100</f>
        <v>100</v>
      </c>
      <c r="G12" s="79" t="s">
        <v>9</v>
      </c>
      <c r="H12" s="74"/>
      <c r="I12" s="74"/>
      <c r="J12" s="75"/>
      <c r="K12" s="48">
        <f aca="true" t="shared" si="0" ref="K12:W12">AVERAGE(K10:K11)</f>
        <v>2</v>
      </c>
      <c r="L12" s="48">
        <f t="shared" si="0"/>
        <v>1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1.5</v>
      </c>
      <c r="U12" s="48">
        <f t="shared" si="0"/>
        <v>2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43.84615384615385</v>
      </c>
      <c r="D13" s="26"/>
      <c r="E13" s="26">
        <v>32.94117647058823</v>
      </c>
      <c r="F13" s="56"/>
      <c r="G13" s="74" t="s">
        <v>111</v>
      </c>
      <c r="H13" s="74"/>
      <c r="I13" s="74"/>
      <c r="J13" s="75"/>
      <c r="K13" s="15">
        <f>AVERAGE(K10:K12)</f>
        <v>2</v>
      </c>
      <c r="L13" s="15">
        <f aca="true" t="shared" si="1" ref="L13:W13">AVERAGE(L10:L12)</f>
        <v>1</v>
      </c>
      <c r="M13" s="15">
        <f t="shared" si="1"/>
        <v>1</v>
      </c>
      <c r="N13" s="15">
        <f t="shared" si="1"/>
        <v>1</v>
      </c>
      <c r="O13" s="15">
        <f t="shared" si="1"/>
        <v>1</v>
      </c>
      <c r="P13" s="15">
        <f t="shared" si="1"/>
        <v>1</v>
      </c>
      <c r="Q13" s="15">
        <f t="shared" si="1"/>
        <v>1</v>
      </c>
      <c r="R13" s="15">
        <f t="shared" si="1"/>
        <v>1</v>
      </c>
      <c r="S13" s="15">
        <f t="shared" si="1"/>
        <v>1</v>
      </c>
      <c r="T13" s="15">
        <f t="shared" si="1"/>
        <v>1.5</v>
      </c>
      <c r="U13" s="15">
        <f t="shared" si="1"/>
        <v>2</v>
      </c>
      <c r="V13" s="15">
        <f t="shared" si="1"/>
        <v>1</v>
      </c>
      <c r="W13" s="15">
        <f t="shared" si="1"/>
        <v>1</v>
      </c>
      <c r="X13" s="1"/>
      <c r="Y13" s="1"/>
    </row>
    <row r="14" spans="1:25" ht="14.25" customHeight="1">
      <c r="A14" s="5"/>
      <c r="B14" s="25" t="s">
        <v>38</v>
      </c>
      <c r="C14" s="26">
        <v>43.84615384615385</v>
      </c>
      <c r="D14" s="26"/>
      <c r="E14" s="26">
        <v>36.470588235294116</v>
      </c>
      <c r="F14" s="55"/>
      <c r="G14" s="76" t="s">
        <v>15</v>
      </c>
      <c r="H14" s="77"/>
      <c r="I14" s="77"/>
      <c r="J14" s="78"/>
      <c r="K14" s="58">
        <f>(100*K13)/100</f>
        <v>2</v>
      </c>
      <c r="L14" s="58">
        <f aca="true" t="shared" si="2" ref="L14:W14">(100*L13)/100</f>
        <v>1</v>
      </c>
      <c r="M14" s="58">
        <f t="shared" si="2"/>
        <v>1</v>
      </c>
      <c r="N14" s="58">
        <f t="shared" si="2"/>
        <v>1</v>
      </c>
      <c r="O14" s="58">
        <f t="shared" si="2"/>
        <v>1</v>
      </c>
      <c r="P14" s="58">
        <f t="shared" si="2"/>
        <v>1</v>
      </c>
      <c r="Q14" s="58">
        <f t="shared" si="2"/>
        <v>1</v>
      </c>
      <c r="R14" s="58">
        <f t="shared" si="2"/>
        <v>1</v>
      </c>
      <c r="S14" s="58">
        <f t="shared" si="2"/>
        <v>1</v>
      </c>
      <c r="T14" s="58">
        <f t="shared" si="2"/>
        <v>1.5</v>
      </c>
      <c r="U14" s="58">
        <f t="shared" si="2"/>
        <v>2</v>
      </c>
      <c r="V14" s="58">
        <f t="shared" si="2"/>
        <v>1</v>
      </c>
      <c r="W14" s="58">
        <f t="shared" si="2"/>
        <v>1</v>
      </c>
      <c r="X14" s="1"/>
      <c r="Y14" s="1"/>
    </row>
    <row r="15" spans="1:25" ht="14.25">
      <c r="A15" s="5"/>
      <c r="B15" s="25" t="s">
        <v>39</v>
      </c>
      <c r="C15" s="26">
        <v>40.76923076923077</v>
      </c>
      <c r="D15" s="26"/>
      <c r="E15" s="26">
        <v>32.94117647058823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40.76923076923077</v>
      </c>
      <c r="D16" s="26"/>
      <c r="E16" s="26">
        <v>34.11764705882353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36.92307692307692</v>
      </c>
      <c r="D17" s="26"/>
      <c r="E17" s="26">
        <v>31.176470588235293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36.92307692307692</v>
      </c>
      <c r="D18" s="26"/>
      <c r="E18" s="26">
        <v>34.11764705882353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1:J11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2" max="2" width="17.00390625" style="0" customWidth="1"/>
  </cols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114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47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48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100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6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40" t="s">
        <v>104</v>
      </c>
      <c r="H8" s="35" t="s">
        <v>31</v>
      </c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>
        <v>1</v>
      </c>
      <c r="W10" s="2"/>
      <c r="X10" s="2"/>
      <c r="Y10" s="2"/>
    </row>
    <row r="11" spans="1:25" ht="15.75">
      <c r="A11" s="5"/>
      <c r="B11" s="25" t="s">
        <v>35</v>
      </c>
      <c r="C11" s="26">
        <v>46.15384615384615</v>
      </c>
      <c r="D11" s="11">
        <f>COUNTIF(C11:C18,"&gt;="&amp;D10)</f>
        <v>8</v>
      </c>
      <c r="E11" s="26">
        <v>34.11764705882353</v>
      </c>
      <c r="F11" s="11">
        <f>COUNTIF(E11:E18,"&gt;="&amp;F10)</f>
        <v>8</v>
      </c>
      <c r="G11" s="88" t="s">
        <v>7</v>
      </c>
      <c r="H11" s="89"/>
      <c r="I11" s="89"/>
      <c r="J11" s="90"/>
      <c r="K11" s="15">
        <v>2</v>
      </c>
      <c r="L11" s="15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2</v>
      </c>
      <c r="V11" s="22">
        <v>1</v>
      </c>
      <c r="W11" s="1">
        <v>1</v>
      </c>
      <c r="X11" s="1"/>
      <c r="Y11" s="1"/>
    </row>
    <row r="12" spans="1:25" ht="15.75">
      <c r="A12" s="5"/>
      <c r="B12" s="25" t="s">
        <v>36</v>
      </c>
      <c r="C12" s="26">
        <v>38.46153846153846</v>
      </c>
      <c r="D12" s="53">
        <f>(D11/8)*100</f>
        <v>100</v>
      </c>
      <c r="E12" s="26">
        <v>30</v>
      </c>
      <c r="F12" s="53">
        <f>(F11/8)*100</f>
        <v>100</v>
      </c>
      <c r="G12" s="74" t="s">
        <v>111</v>
      </c>
      <c r="H12" s="74"/>
      <c r="I12" s="74"/>
      <c r="J12" s="75"/>
      <c r="K12" s="15">
        <f>AVERAGE(K9:K11)</f>
        <v>2</v>
      </c>
      <c r="L12" s="15">
        <f aca="true" t="shared" si="0" ref="L12:W12">AVERAGE(L9:L11)</f>
        <v>1</v>
      </c>
      <c r="M12" s="15">
        <f t="shared" si="0"/>
        <v>1</v>
      </c>
      <c r="N12" s="15">
        <f t="shared" si="0"/>
        <v>1</v>
      </c>
      <c r="O12" s="15">
        <f t="shared" si="0"/>
        <v>1</v>
      </c>
      <c r="P12" s="15">
        <f t="shared" si="0"/>
        <v>1</v>
      </c>
      <c r="Q12" s="15">
        <f t="shared" si="0"/>
        <v>1</v>
      </c>
      <c r="R12" s="15">
        <f t="shared" si="0"/>
        <v>1</v>
      </c>
      <c r="S12" s="15">
        <f t="shared" si="0"/>
        <v>1</v>
      </c>
      <c r="T12" s="15">
        <f t="shared" si="0"/>
        <v>1.5</v>
      </c>
      <c r="U12" s="15">
        <f t="shared" si="0"/>
        <v>2</v>
      </c>
      <c r="V12" s="15">
        <f t="shared" si="0"/>
        <v>1</v>
      </c>
      <c r="W12" s="15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51.53846153846154</v>
      </c>
      <c r="D13" s="26"/>
      <c r="E13" s="26">
        <v>33.529411764705884</v>
      </c>
      <c r="F13" s="55"/>
      <c r="G13" s="76" t="s">
        <v>15</v>
      </c>
      <c r="H13" s="77"/>
      <c r="I13" s="77"/>
      <c r="J13" s="78"/>
      <c r="K13" s="58">
        <f>(100*K12)/100</f>
        <v>2</v>
      </c>
      <c r="L13" s="58">
        <f aca="true" t="shared" si="1" ref="L13:W13">(100*L12)/100</f>
        <v>1</v>
      </c>
      <c r="M13" s="58">
        <f t="shared" si="1"/>
        <v>1</v>
      </c>
      <c r="N13" s="58">
        <f t="shared" si="1"/>
        <v>1</v>
      </c>
      <c r="O13" s="58">
        <f t="shared" si="1"/>
        <v>1</v>
      </c>
      <c r="P13" s="58">
        <f t="shared" si="1"/>
        <v>1</v>
      </c>
      <c r="Q13" s="58">
        <f t="shared" si="1"/>
        <v>1</v>
      </c>
      <c r="R13" s="58">
        <f t="shared" si="1"/>
        <v>1</v>
      </c>
      <c r="S13" s="58">
        <f t="shared" si="1"/>
        <v>1</v>
      </c>
      <c r="T13" s="58">
        <f>(100*T12)/100</f>
        <v>1.5</v>
      </c>
      <c r="U13" s="58">
        <f t="shared" si="1"/>
        <v>2</v>
      </c>
      <c r="V13" s="58">
        <f t="shared" si="1"/>
        <v>1</v>
      </c>
      <c r="W13" s="58">
        <f t="shared" si="1"/>
        <v>1</v>
      </c>
      <c r="X13" s="1"/>
      <c r="Y13" s="1"/>
    </row>
    <row r="14" spans="1:25" ht="14.25">
      <c r="A14" s="5"/>
      <c r="B14" s="25" t="s">
        <v>38</v>
      </c>
      <c r="C14" s="26">
        <v>47.69230769230769</v>
      </c>
      <c r="D14" s="26"/>
      <c r="E14" s="26">
        <v>36.470588235294116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46.15384615384615</v>
      </c>
      <c r="D15" s="26"/>
      <c r="E15" s="26">
        <v>32.94117647058823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49.23076923076923</v>
      </c>
      <c r="D16" s="26"/>
      <c r="E16" s="26">
        <v>38.8235294117647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43.84615384615385</v>
      </c>
      <c r="D17" s="26"/>
      <c r="E17" s="26">
        <v>30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42.30769230769231</v>
      </c>
      <c r="D18" s="26"/>
      <c r="E18" s="26">
        <v>32.94117647058823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0:J10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E8" sqref="E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30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50</v>
      </c>
      <c r="B3" s="83"/>
      <c r="C3" s="83"/>
      <c r="D3" s="83"/>
      <c r="E3" s="83"/>
      <c r="F3" s="31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49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57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100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6" ht="14.25">
      <c r="A8" s="5"/>
      <c r="B8" s="6" t="s">
        <v>3</v>
      </c>
      <c r="C8" s="51" t="s">
        <v>113</v>
      </c>
      <c r="D8" s="51"/>
      <c r="E8" s="51" t="s">
        <v>113</v>
      </c>
      <c r="F8" s="51"/>
      <c r="G8" s="40" t="s">
        <v>104</v>
      </c>
      <c r="H8" s="35" t="s">
        <v>31</v>
      </c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14" t="s">
        <v>6</v>
      </c>
      <c r="H10" s="48"/>
      <c r="I10" s="48"/>
      <c r="J10" s="48"/>
      <c r="K10" s="4">
        <v>2</v>
      </c>
      <c r="L10" s="4">
        <v>1</v>
      </c>
      <c r="M10" s="21">
        <v>1</v>
      </c>
      <c r="N10" s="21">
        <v>2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/>
      <c r="W10" s="2"/>
      <c r="X10" s="2"/>
      <c r="Y10" s="2"/>
    </row>
    <row r="11" spans="1:25" ht="15.75">
      <c r="A11" s="5"/>
      <c r="B11" s="25" t="s">
        <v>35</v>
      </c>
      <c r="C11" s="27">
        <v>36</v>
      </c>
      <c r="D11" s="11">
        <f>COUNTIF(C11:C18,"&gt;="&amp;D10)</f>
        <v>8</v>
      </c>
      <c r="E11" s="27">
        <v>34</v>
      </c>
      <c r="F11" s="11">
        <f>COUNTIF(E11:E18,"&gt;="&amp;F10)</f>
        <v>8</v>
      </c>
      <c r="G11" s="14" t="s">
        <v>7</v>
      </c>
      <c r="H11" s="48"/>
      <c r="I11" s="48"/>
      <c r="J11" s="48"/>
      <c r="K11" s="15">
        <v>2</v>
      </c>
      <c r="L11" s="15">
        <v>2</v>
      </c>
      <c r="M11" s="22">
        <v>1</v>
      </c>
      <c r="N11" s="22">
        <v>2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/>
      <c r="V11" s="22">
        <v>1</v>
      </c>
      <c r="W11" s="1">
        <v>1</v>
      </c>
      <c r="X11" s="1"/>
      <c r="Y11" s="1"/>
    </row>
    <row r="12" spans="1:25" ht="15.75">
      <c r="A12" s="5"/>
      <c r="B12" s="25" t="s">
        <v>36</v>
      </c>
      <c r="C12" s="27">
        <v>36</v>
      </c>
      <c r="D12" s="53">
        <f>(D11/8)*100</f>
        <v>100</v>
      </c>
      <c r="E12" s="27">
        <v>36</v>
      </c>
      <c r="F12" s="53">
        <f>(F11/8)*100</f>
        <v>100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1.5</v>
      </c>
      <c r="M12" s="48">
        <f t="shared" si="0"/>
        <v>1</v>
      </c>
      <c r="N12" s="48">
        <f t="shared" si="0"/>
        <v>2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1</v>
      </c>
      <c r="U12" s="48">
        <f t="shared" si="0"/>
        <v>1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7">
        <v>38</v>
      </c>
      <c r="D13" s="27"/>
      <c r="E13" s="27">
        <v>40</v>
      </c>
      <c r="F13" s="62"/>
      <c r="G13" s="76" t="s">
        <v>15</v>
      </c>
      <c r="H13" s="77"/>
      <c r="I13" s="77"/>
      <c r="J13" s="78"/>
      <c r="K13" s="58">
        <f>(100*K12)/100</f>
        <v>2</v>
      </c>
      <c r="L13" s="58">
        <f aca="true" t="shared" si="1" ref="L13:W13">(100*L12)/100</f>
        <v>1.5</v>
      </c>
      <c r="M13" s="58">
        <f t="shared" si="1"/>
        <v>1</v>
      </c>
      <c r="N13" s="58">
        <f t="shared" si="1"/>
        <v>2</v>
      </c>
      <c r="O13" s="58">
        <f t="shared" si="1"/>
        <v>1</v>
      </c>
      <c r="P13" s="58">
        <f t="shared" si="1"/>
        <v>1</v>
      </c>
      <c r="Q13" s="58">
        <f t="shared" si="1"/>
        <v>1</v>
      </c>
      <c r="R13" s="58">
        <f t="shared" si="1"/>
        <v>1</v>
      </c>
      <c r="S13" s="58">
        <f t="shared" si="1"/>
        <v>1</v>
      </c>
      <c r="T13" s="58">
        <f t="shared" si="1"/>
        <v>1</v>
      </c>
      <c r="U13" s="58">
        <f t="shared" si="1"/>
        <v>1</v>
      </c>
      <c r="V13" s="58">
        <f t="shared" si="1"/>
        <v>1</v>
      </c>
      <c r="W13" s="58">
        <f t="shared" si="1"/>
        <v>1</v>
      </c>
      <c r="X13" s="1"/>
      <c r="Y13" s="1"/>
    </row>
    <row r="14" spans="1:25" ht="14.25">
      <c r="A14" s="5"/>
      <c r="B14" s="25" t="s">
        <v>38</v>
      </c>
      <c r="C14" s="27">
        <v>36</v>
      </c>
      <c r="D14" s="27"/>
      <c r="E14" s="27">
        <v>42</v>
      </c>
      <c r="F14" s="63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7">
        <v>38</v>
      </c>
      <c r="D15" s="27"/>
      <c r="E15" s="27">
        <v>36</v>
      </c>
      <c r="F15" s="64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7">
        <v>36</v>
      </c>
      <c r="D16" s="27"/>
      <c r="E16" s="27">
        <v>38</v>
      </c>
      <c r="F16" s="62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7">
        <v>38</v>
      </c>
      <c r="D17" s="27"/>
      <c r="E17" s="27">
        <v>38</v>
      </c>
      <c r="F17" s="27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7">
        <v>36</v>
      </c>
      <c r="D18" s="27"/>
      <c r="E18" s="27">
        <v>36</v>
      </c>
      <c r="F18" s="27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3">
    <mergeCell ref="G12:J12"/>
    <mergeCell ref="G13:J13"/>
    <mergeCell ref="G14:J14"/>
    <mergeCell ref="G16:I16"/>
    <mergeCell ref="H17:I17"/>
    <mergeCell ref="H18:I18"/>
    <mergeCell ref="R3:Z7"/>
    <mergeCell ref="A1:E1"/>
    <mergeCell ref="G1:P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30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54</v>
      </c>
      <c r="B3" s="83"/>
      <c r="C3" s="83"/>
      <c r="D3" s="83"/>
      <c r="E3" s="83"/>
      <c r="F3" s="31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53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55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37.5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68.75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6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40" t="s">
        <v>104</v>
      </c>
      <c r="H8" s="35" t="s">
        <v>31</v>
      </c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(0.5*50)</f>
        <v>25</v>
      </c>
      <c r="E10" s="10">
        <v>50</v>
      </c>
      <c r="F10" s="52">
        <f>(0.5*50)</f>
        <v>25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2</v>
      </c>
      <c r="N10" s="21">
        <v>1</v>
      </c>
      <c r="O10" s="21">
        <v>1</v>
      </c>
      <c r="P10" s="21">
        <v>2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/>
      <c r="W10" s="2">
        <v>1</v>
      </c>
      <c r="X10" s="2"/>
      <c r="Y10" s="2"/>
    </row>
    <row r="11" spans="1:25" ht="15.75">
      <c r="A11" s="5"/>
      <c r="B11" s="25" t="s">
        <v>35</v>
      </c>
      <c r="C11" s="26">
        <v>30.76923076923077</v>
      </c>
      <c r="D11" s="11">
        <f>COUNTIF(C11:C18,"&gt;="&amp;D10)</f>
        <v>8</v>
      </c>
      <c r="E11" s="26">
        <v>25.88235294117647</v>
      </c>
      <c r="F11" s="11">
        <f>COUNTIF(E11:E18,"&gt;="&amp;F10)</f>
        <v>3</v>
      </c>
      <c r="G11" s="88" t="s">
        <v>7</v>
      </c>
      <c r="H11" s="89"/>
      <c r="I11" s="89"/>
      <c r="J11" s="90"/>
      <c r="K11" s="15">
        <v>2</v>
      </c>
      <c r="L11" s="15">
        <v>2</v>
      </c>
      <c r="M11" s="22">
        <v>2</v>
      </c>
      <c r="N11" s="22">
        <v>1</v>
      </c>
      <c r="O11" s="22">
        <v>1</v>
      </c>
      <c r="P11" s="22">
        <v>2</v>
      </c>
      <c r="Q11" s="22">
        <v>2</v>
      </c>
      <c r="R11" s="22">
        <v>1</v>
      </c>
      <c r="S11" s="22">
        <v>1</v>
      </c>
      <c r="T11" s="22">
        <v>2</v>
      </c>
      <c r="U11" s="22">
        <v>2</v>
      </c>
      <c r="V11" s="22">
        <v>1</v>
      </c>
      <c r="W11" s="1">
        <v>1</v>
      </c>
      <c r="X11" s="1"/>
      <c r="Y11" s="1"/>
    </row>
    <row r="12" spans="1:25" ht="15.75">
      <c r="A12" s="5"/>
      <c r="B12" s="25" t="s">
        <v>36</v>
      </c>
      <c r="C12" s="26">
        <v>26.153846153846153</v>
      </c>
      <c r="D12" s="53">
        <f>(D11/8)*100</f>
        <v>100</v>
      </c>
      <c r="E12" s="26">
        <v>21.764705882352942</v>
      </c>
      <c r="F12" s="53">
        <f>(F11/8)*100</f>
        <v>37.5</v>
      </c>
      <c r="G12" s="88" t="s">
        <v>9</v>
      </c>
      <c r="H12" s="89"/>
      <c r="I12" s="89"/>
      <c r="J12" s="90"/>
      <c r="K12" s="4">
        <v>2</v>
      </c>
      <c r="L12" s="4">
        <v>2</v>
      </c>
      <c r="M12" s="21">
        <v>2</v>
      </c>
      <c r="N12" s="21">
        <v>1</v>
      </c>
      <c r="O12" s="21">
        <v>1</v>
      </c>
      <c r="P12" s="21">
        <v>2</v>
      </c>
      <c r="Q12" s="21">
        <v>1</v>
      </c>
      <c r="R12" s="21">
        <v>1</v>
      </c>
      <c r="S12" s="21">
        <v>1</v>
      </c>
      <c r="T12" s="21">
        <v>2</v>
      </c>
      <c r="U12" s="21">
        <v>2</v>
      </c>
      <c r="V12" s="21"/>
      <c r="W12" s="2">
        <v>1</v>
      </c>
      <c r="X12" s="1"/>
      <c r="Y12" s="1"/>
    </row>
    <row r="13" spans="1:25" ht="15.75">
      <c r="A13" s="5"/>
      <c r="B13" s="25" t="s">
        <v>37</v>
      </c>
      <c r="C13" s="26">
        <v>28.46153846153846</v>
      </c>
      <c r="D13" s="26"/>
      <c r="E13" s="26">
        <v>24.11764705882353</v>
      </c>
      <c r="F13" s="55"/>
      <c r="G13" s="74" t="s">
        <v>111</v>
      </c>
      <c r="H13" s="74"/>
      <c r="I13" s="74"/>
      <c r="J13" s="75"/>
      <c r="K13" s="48">
        <f>AVERAGE(K10:K12)</f>
        <v>2</v>
      </c>
      <c r="L13" s="48">
        <f aca="true" t="shared" si="0" ref="L13:W13">AVERAGE(L10:L12)</f>
        <v>2</v>
      </c>
      <c r="M13" s="48">
        <f t="shared" si="0"/>
        <v>2</v>
      </c>
      <c r="N13" s="48">
        <f t="shared" si="0"/>
        <v>1</v>
      </c>
      <c r="O13" s="48">
        <f t="shared" si="0"/>
        <v>1</v>
      </c>
      <c r="P13" s="48">
        <f t="shared" si="0"/>
        <v>2</v>
      </c>
      <c r="Q13" s="48">
        <f t="shared" si="0"/>
        <v>1.3333333333333333</v>
      </c>
      <c r="R13" s="48">
        <f t="shared" si="0"/>
        <v>1</v>
      </c>
      <c r="S13" s="48">
        <f t="shared" si="0"/>
        <v>1</v>
      </c>
      <c r="T13" s="48">
        <f t="shared" si="0"/>
        <v>2</v>
      </c>
      <c r="U13" s="48">
        <f t="shared" si="0"/>
        <v>2</v>
      </c>
      <c r="V13" s="48">
        <f t="shared" si="0"/>
        <v>1</v>
      </c>
      <c r="W13" s="48">
        <f t="shared" si="0"/>
        <v>1</v>
      </c>
      <c r="X13" s="1"/>
      <c r="Y13" s="1"/>
    </row>
    <row r="14" spans="1:25" ht="15.75">
      <c r="A14" s="5"/>
      <c r="B14" s="25" t="s">
        <v>38</v>
      </c>
      <c r="C14" s="26">
        <v>33.07692307692308</v>
      </c>
      <c r="D14" s="26"/>
      <c r="E14" s="26">
        <v>23.529411764705884</v>
      </c>
      <c r="F14" s="55"/>
      <c r="G14" s="76" t="s">
        <v>15</v>
      </c>
      <c r="H14" s="77"/>
      <c r="I14" s="77"/>
      <c r="J14" s="78"/>
      <c r="K14" s="58">
        <f>(68.75*K13)/100</f>
        <v>1.375</v>
      </c>
      <c r="L14" s="58">
        <f aca="true" t="shared" si="1" ref="L14:W14">(68.75*L13)/100</f>
        <v>1.375</v>
      </c>
      <c r="M14" s="58">
        <f t="shared" si="1"/>
        <v>1.375</v>
      </c>
      <c r="N14" s="58">
        <f t="shared" si="1"/>
        <v>0.6875</v>
      </c>
      <c r="O14" s="58">
        <f t="shared" si="1"/>
        <v>0.6875</v>
      </c>
      <c r="P14" s="58">
        <f t="shared" si="1"/>
        <v>1.375</v>
      </c>
      <c r="Q14" s="58">
        <f t="shared" si="1"/>
        <v>0.9166666666666665</v>
      </c>
      <c r="R14" s="58">
        <f t="shared" si="1"/>
        <v>0.6875</v>
      </c>
      <c r="S14" s="58">
        <f t="shared" si="1"/>
        <v>0.6875</v>
      </c>
      <c r="T14" s="58">
        <f t="shared" si="1"/>
        <v>1.375</v>
      </c>
      <c r="U14" s="58">
        <f t="shared" si="1"/>
        <v>1.375</v>
      </c>
      <c r="V14" s="58">
        <f t="shared" si="1"/>
        <v>0.6875</v>
      </c>
      <c r="W14" s="58">
        <f t="shared" si="1"/>
        <v>0.6875</v>
      </c>
      <c r="X14" s="1"/>
      <c r="Y14" s="1"/>
    </row>
    <row r="15" spans="1:25" ht="14.25">
      <c r="A15" s="5"/>
      <c r="B15" s="25" t="s">
        <v>39</v>
      </c>
      <c r="C15" s="26">
        <v>34.61538461538461</v>
      </c>
      <c r="D15" s="26"/>
      <c r="E15" s="26">
        <v>24.705882352941178</v>
      </c>
      <c r="F15" s="61"/>
      <c r="G15" s="91"/>
      <c r="H15" s="92"/>
      <c r="I15" s="92"/>
      <c r="J15" s="9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34.61538461538461</v>
      </c>
      <c r="D16" s="26"/>
      <c r="E16" s="26">
        <v>27.058823529411764</v>
      </c>
      <c r="F16" s="57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31.53846153846154</v>
      </c>
      <c r="D17" s="26"/>
      <c r="E17" s="26">
        <v>25.294117647058822</v>
      </c>
      <c r="F17" s="55"/>
      <c r="G17" s="85"/>
      <c r="H17" s="86"/>
      <c r="I17" s="8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33.07692307692308</v>
      </c>
      <c r="D18" s="26"/>
      <c r="E18" s="26">
        <v>23.529411764705884</v>
      </c>
      <c r="F18" s="26"/>
      <c r="G18" s="24"/>
      <c r="H18" s="72"/>
      <c r="I18" s="73"/>
      <c r="J18" s="1"/>
      <c r="K18" s="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11"/>
      <c r="G19" s="24"/>
      <c r="H19" s="72"/>
      <c r="I19" s="7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6">
    <mergeCell ref="G12:J12"/>
    <mergeCell ref="G11:J11"/>
    <mergeCell ref="G10:J10"/>
    <mergeCell ref="G13:J13"/>
    <mergeCell ref="G14:J14"/>
    <mergeCell ref="G15:J15"/>
    <mergeCell ref="R3:Z7"/>
    <mergeCell ref="G17:I17"/>
    <mergeCell ref="H18:I18"/>
    <mergeCell ref="H19:I19"/>
    <mergeCell ref="A1:E1"/>
    <mergeCell ref="G1:P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E8" sqref="E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51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52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56</v>
      </c>
      <c r="B5" s="83"/>
      <c r="C5" s="83"/>
      <c r="D5" s="83"/>
      <c r="E5" s="83"/>
      <c r="F5" s="28"/>
      <c r="G5" s="35" t="s">
        <v>101</v>
      </c>
      <c r="H5" s="38">
        <f>D12</f>
        <v>50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75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6" ht="14.25">
      <c r="A8" s="5"/>
      <c r="B8" s="6" t="s">
        <v>3</v>
      </c>
      <c r="C8" s="51" t="s">
        <v>113</v>
      </c>
      <c r="D8" s="51"/>
      <c r="E8" s="51" t="s">
        <v>113</v>
      </c>
      <c r="F8" s="51"/>
      <c r="G8" s="40" t="s">
        <v>104</v>
      </c>
      <c r="H8" s="35" t="s">
        <v>31</v>
      </c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1</v>
      </c>
      <c r="M10" s="21">
        <v>1</v>
      </c>
      <c r="N10" s="21">
        <v>2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/>
      <c r="W10" s="2"/>
      <c r="X10" s="2"/>
      <c r="Y10" s="2"/>
    </row>
    <row r="11" spans="1:25" ht="15.75">
      <c r="A11" s="5"/>
      <c r="B11" s="25" t="s">
        <v>35</v>
      </c>
      <c r="C11" s="27">
        <v>24</v>
      </c>
      <c r="D11" s="11">
        <f>COUNTIF(C11:C18,"&gt;="&amp;D10)</f>
        <v>4</v>
      </c>
      <c r="E11" s="27">
        <v>40</v>
      </c>
      <c r="F11" s="11">
        <f>COUNTIF(E11:E18,"&gt;="&amp;F10)</f>
        <v>8</v>
      </c>
      <c r="G11" s="88" t="s">
        <v>7</v>
      </c>
      <c r="H11" s="89"/>
      <c r="I11" s="89"/>
      <c r="J11" s="90"/>
      <c r="K11" s="15">
        <v>2</v>
      </c>
      <c r="L11" s="15">
        <v>2</v>
      </c>
      <c r="M11" s="22">
        <v>1</v>
      </c>
      <c r="N11" s="22">
        <v>2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/>
      <c r="V11" s="22">
        <v>1</v>
      </c>
      <c r="W11" s="1">
        <v>1</v>
      </c>
      <c r="X11" s="1"/>
      <c r="Y11" s="1"/>
    </row>
    <row r="12" spans="1:25" ht="15.75">
      <c r="A12" s="5"/>
      <c r="B12" s="25" t="s">
        <v>36</v>
      </c>
      <c r="C12" s="27">
        <v>16</v>
      </c>
      <c r="D12" s="53">
        <f>(D11/8)*100</f>
        <v>50</v>
      </c>
      <c r="E12" s="27">
        <v>40</v>
      </c>
      <c r="F12" s="53">
        <f>(F11/8)*100</f>
        <v>100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1.5</v>
      </c>
      <c r="M12" s="48">
        <f t="shared" si="0"/>
        <v>1</v>
      </c>
      <c r="N12" s="48">
        <f t="shared" si="0"/>
        <v>2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1</v>
      </c>
      <c r="U12" s="48">
        <f t="shared" si="0"/>
        <v>1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7">
        <v>32</v>
      </c>
      <c r="D13" s="27"/>
      <c r="E13" s="27">
        <v>48</v>
      </c>
      <c r="F13" s="62"/>
      <c r="G13" s="76" t="s">
        <v>15</v>
      </c>
      <c r="H13" s="77"/>
      <c r="I13" s="77"/>
      <c r="J13" s="78"/>
      <c r="K13" s="58">
        <f>(75*K12)/100</f>
        <v>1.5</v>
      </c>
      <c r="L13" s="58">
        <f aca="true" t="shared" si="1" ref="L13:W13">(75*L12)/100</f>
        <v>1.125</v>
      </c>
      <c r="M13" s="58">
        <f t="shared" si="1"/>
        <v>0.75</v>
      </c>
      <c r="N13" s="58">
        <f t="shared" si="1"/>
        <v>1.5</v>
      </c>
      <c r="O13" s="58">
        <f t="shared" si="1"/>
        <v>0.75</v>
      </c>
      <c r="P13" s="58">
        <f t="shared" si="1"/>
        <v>0.75</v>
      </c>
      <c r="Q13" s="58">
        <f t="shared" si="1"/>
        <v>0.75</v>
      </c>
      <c r="R13" s="58">
        <f t="shared" si="1"/>
        <v>0.75</v>
      </c>
      <c r="S13" s="58">
        <f t="shared" si="1"/>
        <v>0.75</v>
      </c>
      <c r="T13" s="58">
        <f t="shared" si="1"/>
        <v>0.75</v>
      </c>
      <c r="U13" s="58">
        <f t="shared" si="1"/>
        <v>0.75</v>
      </c>
      <c r="V13" s="58">
        <f t="shared" si="1"/>
        <v>0.75</v>
      </c>
      <c r="W13" s="58">
        <f t="shared" si="1"/>
        <v>0.75</v>
      </c>
      <c r="X13" s="1"/>
      <c r="Y13" s="1"/>
    </row>
    <row r="14" spans="1:25" ht="14.25">
      <c r="A14" s="5"/>
      <c r="B14" s="25" t="s">
        <v>38</v>
      </c>
      <c r="C14" s="27">
        <v>44</v>
      </c>
      <c r="D14" s="27"/>
      <c r="E14" s="27">
        <v>48</v>
      </c>
      <c r="F14" s="63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7">
        <v>26</v>
      </c>
      <c r="D15" s="27"/>
      <c r="E15" s="27">
        <v>44</v>
      </c>
      <c r="F15" s="64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7">
        <v>34</v>
      </c>
      <c r="D16" s="27"/>
      <c r="E16" s="27">
        <v>42</v>
      </c>
      <c r="F16" s="62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7">
        <v>28</v>
      </c>
      <c r="D17" s="27"/>
      <c r="E17" s="27">
        <v>46</v>
      </c>
      <c r="F17" s="27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7">
        <v>40</v>
      </c>
      <c r="D18" s="27"/>
      <c r="E18" s="27">
        <v>42</v>
      </c>
      <c r="F18" s="27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0:J10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1:J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B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58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59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60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100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100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6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40" t="s">
        <v>104</v>
      </c>
      <c r="H8" s="35" t="s">
        <v>31</v>
      </c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/>
      <c r="W10" s="2"/>
      <c r="X10" s="2"/>
      <c r="Y10" s="2"/>
    </row>
    <row r="11" spans="1:25" ht="15.75">
      <c r="A11" s="5"/>
      <c r="B11" s="25" t="s">
        <v>35</v>
      </c>
      <c r="C11" s="26">
        <v>44.705882352941174</v>
      </c>
      <c r="D11" s="11">
        <f>COUNTIF(C11:C18,"&gt;="&amp;D10)</f>
        <v>8</v>
      </c>
      <c r="E11" s="26">
        <v>30.869565217391305</v>
      </c>
      <c r="F11" s="11">
        <f>COUNTIF(E11:E18,"&gt;="&amp;F10)</f>
        <v>8</v>
      </c>
      <c r="G11" s="88" t="s">
        <v>7</v>
      </c>
      <c r="H11" s="89"/>
      <c r="I11" s="89"/>
      <c r="J11" s="90"/>
      <c r="K11" s="4">
        <v>2</v>
      </c>
      <c r="L11" s="4">
        <v>2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2</v>
      </c>
      <c r="U11" s="21">
        <v>2</v>
      </c>
      <c r="V11" s="21"/>
      <c r="W11" s="2">
        <v>1</v>
      </c>
      <c r="X11" s="1"/>
      <c r="Y11" s="1"/>
    </row>
    <row r="12" spans="1:25" ht="15.75">
      <c r="A12" s="5"/>
      <c r="B12" s="25" t="s">
        <v>36</v>
      </c>
      <c r="C12" s="26">
        <v>41.76470588235294</v>
      </c>
      <c r="D12" s="53">
        <f>(D11/8)*100</f>
        <v>100</v>
      </c>
      <c r="E12" s="26">
        <v>30</v>
      </c>
      <c r="F12" s="53">
        <f>(F11/8)*100</f>
        <v>100</v>
      </c>
      <c r="G12" s="88" t="s">
        <v>9</v>
      </c>
      <c r="H12" s="89"/>
      <c r="I12" s="89"/>
      <c r="J12" s="90"/>
      <c r="K12" s="4">
        <v>2</v>
      </c>
      <c r="L12" s="4">
        <v>2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2</v>
      </c>
      <c r="U12" s="21">
        <v>2</v>
      </c>
      <c r="V12" s="21">
        <v>1</v>
      </c>
      <c r="W12" s="2">
        <v>1</v>
      </c>
      <c r="X12" s="1"/>
      <c r="Y12" s="1"/>
    </row>
    <row r="13" spans="1:25" ht="15.75">
      <c r="A13" s="5"/>
      <c r="B13" s="25" t="s">
        <v>37</v>
      </c>
      <c r="C13" s="26">
        <v>45.88235294117647</v>
      </c>
      <c r="D13" s="26"/>
      <c r="E13" s="26">
        <v>32.17391304347826</v>
      </c>
      <c r="F13" s="55"/>
      <c r="G13" s="74" t="s">
        <v>111</v>
      </c>
      <c r="H13" s="74"/>
      <c r="I13" s="74"/>
      <c r="J13" s="75"/>
      <c r="K13" s="48">
        <f>AVERAGE(K10:K12)</f>
        <v>2</v>
      </c>
      <c r="L13" s="48">
        <f aca="true" t="shared" si="0" ref="L13:W13">AVERAGE(L10:L12)</f>
        <v>2</v>
      </c>
      <c r="M13" s="48">
        <f t="shared" si="0"/>
        <v>1</v>
      </c>
      <c r="N13" s="48">
        <f t="shared" si="0"/>
        <v>1</v>
      </c>
      <c r="O13" s="48">
        <f t="shared" si="0"/>
        <v>1</v>
      </c>
      <c r="P13" s="48">
        <f t="shared" si="0"/>
        <v>1</v>
      </c>
      <c r="Q13" s="48">
        <f t="shared" si="0"/>
        <v>1</v>
      </c>
      <c r="R13" s="48">
        <f t="shared" si="0"/>
        <v>1</v>
      </c>
      <c r="S13" s="48">
        <f t="shared" si="0"/>
        <v>1</v>
      </c>
      <c r="T13" s="48">
        <f t="shared" si="0"/>
        <v>2</v>
      </c>
      <c r="U13" s="48">
        <f t="shared" si="0"/>
        <v>2</v>
      </c>
      <c r="V13" s="48">
        <f t="shared" si="0"/>
        <v>1</v>
      </c>
      <c r="W13" s="48">
        <f t="shared" si="0"/>
        <v>1</v>
      </c>
      <c r="X13" s="1"/>
      <c r="Y13" s="1"/>
    </row>
    <row r="14" spans="1:25" ht="15.75">
      <c r="A14" s="5"/>
      <c r="B14" s="25" t="s">
        <v>38</v>
      </c>
      <c r="C14" s="26">
        <v>47.05882352941177</v>
      </c>
      <c r="D14" s="26"/>
      <c r="E14" s="26">
        <v>33.47826086956522</v>
      </c>
      <c r="F14" s="55"/>
      <c r="G14" s="76" t="s">
        <v>15</v>
      </c>
      <c r="H14" s="77"/>
      <c r="I14" s="77"/>
      <c r="J14" s="78"/>
      <c r="K14" s="58">
        <f>(100*K13)/100</f>
        <v>2</v>
      </c>
      <c r="L14" s="58">
        <f aca="true" t="shared" si="1" ref="L14:W14">(100*L13)/100</f>
        <v>2</v>
      </c>
      <c r="M14" s="58">
        <f t="shared" si="1"/>
        <v>1</v>
      </c>
      <c r="N14" s="58">
        <f t="shared" si="1"/>
        <v>1</v>
      </c>
      <c r="O14" s="58">
        <f t="shared" si="1"/>
        <v>1</v>
      </c>
      <c r="P14" s="58">
        <f t="shared" si="1"/>
        <v>1</v>
      </c>
      <c r="Q14" s="58">
        <f t="shared" si="1"/>
        <v>1</v>
      </c>
      <c r="R14" s="58">
        <f t="shared" si="1"/>
        <v>1</v>
      </c>
      <c r="S14" s="58">
        <f t="shared" si="1"/>
        <v>1</v>
      </c>
      <c r="T14" s="58">
        <f t="shared" si="1"/>
        <v>2</v>
      </c>
      <c r="U14" s="58">
        <f t="shared" si="1"/>
        <v>2</v>
      </c>
      <c r="V14" s="58">
        <f t="shared" si="1"/>
        <v>1</v>
      </c>
      <c r="W14" s="58">
        <f t="shared" si="1"/>
        <v>1</v>
      </c>
      <c r="X14" s="1"/>
      <c r="Y14" s="1"/>
    </row>
    <row r="15" spans="1:25" ht="14.25">
      <c r="A15" s="5"/>
      <c r="B15" s="25" t="s">
        <v>39</v>
      </c>
      <c r="C15" s="26">
        <v>50</v>
      </c>
      <c r="D15" s="26"/>
      <c r="E15" s="26">
        <v>32.17391304347826</v>
      </c>
      <c r="F15" s="61"/>
      <c r="G15" s="91"/>
      <c r="H15" s="92"/>
      <c r="I15" s="92"/>
      <c r="J15" s="9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51.76470588235294</v>
      </c>
      <c r="D16" s="26"/>
      <c r="E16" s="26">
        <v>32.17391304347826</v>
      </c>
      <c r="F16" s="57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48.8235294117647</v>
      </c>
      <c r="D17" s="26"/>
      <c r="E17" s="26">
        <v>30</v>
      </c>
      <c r="F17" s="55"/>
      <c r="G17" s="85"/>
      <c r="H17" s="86"/>
      <c r="I17" s="8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41.76470588235294</v>
      </c>
      <c r="D18" s="26"/>
      <c r="E18" s="26">
        <v>30.434782608695652</v>
      </c>
      <c r="F18" s="26"/>
      <c r="G18" s="24"/>
      <c r="H18" s="72"/>
      <c r="I18" s="73"/>
      <c r="J18" s="1"/>
      <c r="K18" s="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11"/>
      <c r="G19" s="24"/>
      <c r="H19" s="72"/>
      <c r="I19" s="7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G20" s="5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6">
    <mergeCell ref="G10:J10"/>
    <mergeCell ref="G11:J11"/>
    <mergeCell ref="G12:J12"/>
    <mergeCell ref="G13:J13"/>
    <mergeCell ref="G14:J14"/>
    <mergeCell ref="G15:J15"/>
    <mergeCell ref="R3:Z7"/>
    <mergeCell ref="G17:I17"/>
    <mergeCell ref="H18:I18"/>
    <mergeCell ref="H19:I19"/>
    <mergeCell ref="A1:E1"/>
    <mergeCell ref="G1:P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61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62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63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37.5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68.75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>
        <v>1</v>
      </c>
      <c r="W10" s="2"/>
      <c r="X10" s="2"/>
      <c r="Y10" s="2"/>
    </row>
    <row r="11" spans="1:25" ht="15.75">
      <c r="A11" s="5"/>
      <c r="B11" s="25" t="s">
        <v>35</v>
      </c>
      <c r="C11" s="26">
        <v>47.69230769230769</v>
      </c>
      <c r="D11" s="11">
        <f>COUNTIF(C11:C18,"&gt;="&amp;D10)</f>
        <v>8</v>
      </c>
      <c r="E11" s="26">
        <v>34.705882352941174</v>
      </c>
      <c r="F11" s="11">
        <f>COUNTIF(E11:E18,"&gt;="&amp;F10)</f>
        <v>3</v>
      </c>
      <c r="G11" s="88" t="s">
        <v>7</v>
      </c>
      <c r="H11" s="89"/>
      <c r="I11" s="89"/>
      <c r="J11" s="90"/>
      <c r="K11" s="15">
        <v>2</v>
      </c>
      <c r="L11" s="15">
        <v>2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/>
      <c r="W11" s="1">
        <v>1</v>
      </c>
      <c r="X11" s="1"/>
      <c r="Y11" s="1"/>
    </row>
    <row r="12" spans="1:25" ht="15.75">
      <c r="A12" s="5"/>
      <c r="B12" s="25" t="s">
        <v>36</v>
      </c>
      <c r="C12" s="26">
        <v>48.46153846153846</v>
      </c>
      <c r="D12" s="53">
        <f>(D11/8)*100</f>
        <v>100</v>
      </c>
      <c r="E12" s="26">
        <v>24.11764705882353</v>
      </c>
      <c r="F12" s="53">
        <f>(F11/8)*100</f>
        <v>37.5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2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1.5</v>
      </c>
      <c r="U12" s="48">
        <f t="shared" si="0"/>
        <v>1.5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53.84615384615385</v>
      </c>
      <c r="D13" s="26"/>
      <c r="E13" s="26">
        <v>32.94117647058823</v>
      </c>
      <c r="F13" s="55"/>
      <c r="G13" s="76" t="s">
        <v>15</v>
      </c>
      <c r="H13" s="77"/>
      <c r="I13" s="77"/>
      <c r="J13" s="78"/>
      <c r="K13" s="58">
        <f>(68.75*K12)/100</f>
        <v>1.375</v>
      </c>
      <c r="L13" s="58">
        <f aca="true" t="shared" si="1" ref="L13:W13">(68.75*L12)/100</f>
        <v>1.375</v>
      </c>
      <c r="M13" s="58">
        <f t="shared" si="1"/>
        <v>0.6875</v>
      </c>
      <c r="N13" s="58">
        <f t="shared" si="1"/>
        <v>0.6875</v>
      </c>
      <c r="O13" s="58">
        <f t="shared" si="1"/>
        <v>0.6875</v>
      </c>
      <c r="P13" s="58">
        <f t="shared" si="1"/>
        <v>0.6875</v>
      </c>
      <c r="Q13" s="58">
        <f t="shared" si="1"/>
        <v>0.6875</v>
      </c>
      <c r="R13" s="58">
        <f t="shared" si="1"/>
        <v>0.6875</v>
      </c>
      <c r="S13" s="58">
        <f t="shared" si="1"/>
        <v>0.6875</v>
      </c>
      <c r="T13" s="58">
        <f t="shared" si="1"/>
        <v>1.03125</v>
      </c>
      <c r="U13" s="58">
        <f t="shared" si="1"/>
        <v>1.03125</v>
      </c>
      <c r="V13" s="58">
        <f t="shared" si="1"/>
        <v>0.6875</v>
      </c>
      <c r="W13" s="58">
        <f t="shared" si="1"/>
        <v>0.6875</v>
      </c>
      <c r="X13" s="1"/>
      <c r="Y13" s="1"/>
    </row>
    <row r="14" spans="1:25" ht="14.25">
      <c r="A14" s="5"/>
      <c r="B14" s="25" t="s">
        <v>38</v>
      </c>
      <c r="C14" s="26">
        <v>51.53846153846154</v>
      </c>
      <c r="D14" s="26"/>
      <c r="E14" s="26">
        <v>29.41176470588235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49.23076923076923</v>
      </c>
      <c r="D15" s="26"/>
      <c r="E15" s="26">
        <v>25.88235294117647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53.84615384615385</v>
      </c>
      <c r="D16" s="26"/>
      <c r="E16" s="26">
        <v>25.294117647058822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50.76923076923077</v>
      </c>
      <c r="D17" s="26"/>
      <c r="E17" s="26">
        <v>30.58823529411765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48.46153846153846</v>
      </c>
      <c r="D18" s="26"/>
      <c r="E18" s="26">
        <v>20.58823529411765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1:J11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sheetData>
    <row r="1" spans="1:26" ht="14.25">
      <c r="A1" s="82" t="s">
        <v>30</v>
      </c>
      <c r="B1" s="83"/>
      <c r="C1" s="83"/>
      <c r="D1" s="83"/>
      <c r="E1" s="83"/>
      <c r="F1" s="29"/>
      <c r="G1" s="80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4" t="s">
        <v>0</v>
      </c>
      <c r="B2" s="83"/>
      <c r="C2" s="83"/>
      <c r="D2" s="83"/>
      <c r="E2" s="83"/>
      <c r="F2" s="28"/>
      <c r="G2" s="35" t="s">
        <v>97</v>
      </c>
      <c r="H2" s="3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82" t="s">
        <v>71</v>
      </c>
      <c r="B3" s="83"/>
      <c r="C3" s="83"/>
      <c r="D3" s="83"/>
      <c r="E3" s="83"/>
      <c r="F3" s="28"/>
      <c r="G3" s="35" t="s">
        <v>98</v>
      </c>
      <c r="H3" s="36"/>
      <c r="I3" s="37" t="s">
        <v>99</v>
      </c>
      <c r="J3" s="1"/>
      <c r="K3" s="1"/>
      <c r="L3" s="1"/>
      <c r="M3" s="17" t="s">
        <v>105</v>
      </c>
      <c r="N3" s="17" t="s">
        <v>106</v>
      </c>
      <c r="O3" s="18"/>
      <c r="P3" s="1"/>
      <c r="Q3" s="43" t="s">
        <v>109</v>
      </c>
      <c r="R3" s="66" t="s">
        <v>110</v>
      </c>
      <c r="S3" s="66"/>
      <c r="T3" s="66"/>
      <c r="U3" s="66"/>
      <c r="V3" s="66"/>
      <c r="W3" s="66"/>
      <c r="X3" s="66"/>
      <c r="Y3" s="66"/>
      <c r="Z3" s="66"/>
    </row>
    <row r="4" spans="1:26" ht="21">
      <c r="A4" s="82" t="s">
        <v>70</v>
      </c>
      <c r="B4" s="83"/>
      <c r="C4" s="83"/>
      <c r="D4" s="83"/>
      <c r="E4" s="83"/>
      <c r="F4" s="28"/>
      <c r="G4" s="35" t="s">
        <v>100</v>
      </c>
      <c r="H4" s="36"/>
      <c r="I4" s="22"/>
      <c r="J4" s="1"/>
      <c r="K4" s="1"/>
      <c r="L4" s="1"/>
      <c r="M4" s="19" t="s">
        <v>18</v>
      </c>
      <c r="N4" s="19">
        <v>3</v>
      </c>
      <c r="O4" s="1"/>
      <c r="P4" s="1"/>
      <c r="Q4" s="44">
        <v>3</v>
      </c>
      <c r="R4" s="66"/>
      <c r="S4" s="66"/>
      <c r="T4" s="66"/>
      <c r="U4" s="66"/>
      <c r="V4" s="66"/>
      <c r="W4" s="66"/>
      <c r="X4" s="66"/>
      <c r="Y4" s="66"/>
      <c r="Z4" s="66"/>
    </row>
    <row r="5" spans="1:26" ht="21">
      <c r="A5" s="82" t="s">
        <v>72</v>
      </c>
      <c r="B5" s="83"/>
      <c r="C5" s="83"/>
      <c r="D5" s="83"/>
      <c r="E5" s="83"/>
      <c r="F5" s="28"/>
      <c r="G5" s="35" t="s">
        <v>101</v>
      </c>
      <c r="H5" s="38">
        <f>D12</f>
        <v>100</v>
      </c>
      <c r="I5" s="22"/>
      <c r="J5" s="1"/>
      <c r="K5" s="1"/>
      <c r="L5" s="1"/>
      <c r="M5" s="19" t="s">
        <v>19</v>
      </c>
      <c r="N5" s="19">
        <v>2</v>
      </c>
      <c r="O5" s="1"/>
      <c r="P5" s="1"/>
      <c r="Q5" s="45">
        <v>2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21">
      <c r="A6" s="5"/>
      <c r="B6" s="6" t="s">
        <v>1</v>
      </c>
      <c r="C6" s="7" t="s">
        <v>11</v>
      </c>
      <c r="D6" s="7" t="s">
        <v>112</v>
      </c>
      <c r="E6" s="7" t="s">
        <v>12</v>
      </c>
      <c r="F6" s="7" t="s">
        <v>112</v>
      </c>
      <c r="G6" s="35" t="s">
        <v>102</v>
      </c>
      <c r="H6" s="39">
        <f>F12</f>
        <v>25</v>
      </c>
      <c r="I6" s="22"/>
      <c r="J6" s="1"/>
      <c r="K6" s="1"/>
      <c r="L6" s="1"/>
      <c r="M6" s="19" t="s">
        <v>107</v>
      </c>
      <c r="N6" s="19">
        <v>1</v>
      </c>
      <c r="O6" s="1"/>
      <c r="P6" s="1"/>
      <c r="Q6" s="46">
        <v>1</v>
      </c>
      <c r="R6" s="66"/>
      <c r="S6" s="66"/>
      <c r="T6" s="66"/>
      <c r="U6" s="66"/>
      <c r="V6" s="66"/>
      <c r="W6" s="66"/>
      <c r="X6" s="66"/>
      <c r="Y6" s="66"/>
      <c r="Z6" s="66"/>
    </row>
    <row r="7" spans="1:26" ht="57">
      <c r="A7" s="5"/>
      <c r="B7" s="6" t="s">
        <v>2</v>
      </c>
      <c r="C7" s="8" t="s">
        <v>13</v>
      </c>
      <c r="D7" s="50"/>
      <c r="E7" s="8" t="s">
        <v>13</v>
      </c>
      <c r="F7" s="50"/>
      <c r="G7" s="40" t="s">
        <v>103</v>
      </c>
      <c r="H7" s="41">
        <f>AVERAGE(H5:H6)</f>
        <v>62.5</v>
      </c>
      <c r="I7" s="42">
        <v>0.6</v>
      </c>
      <c r="J7" s="1"/>
      <c r="K7" s="1"/>
      <c r="L7" s="1"/>
      <c r="M7" s="23" t="s">
        <v>108</v>
      </c>
      <c r="N7" s="23">
        <v>0</v>
      </c>
      <c r="O7" s="1"/>
      <c r="P7" s="1"/>
      <c r="Q7" s="47"/>
      <c r="R7" s="66"/>
      <c r="S7" s="66"/>
      <c r="T7" s="66"/>
      <c r="U7" s="66"/>
      <c r="V7" s="66"/>
      <c r="W7" s="66"/>
      <c r="X7" s="66"/>
      <c r="Y7" s="66"/>
      <c r="Z7" s="66"/>
    </row>
    <row r="8" spans="1:25" ht="14.25">
      <c r="A8" s="5"/>
      <c r="B8" s="6" t="s">
        <v>3</v>
      </c>
      <c r="C8" s="51" t="s">
        <v>113</v>
      </c>
      <c r="D8" s="51"/>
      <c r="E8" s="8" t="s">
        <v>16</v>
      </c>
      <c r="F8" s="5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5"/>
      <c r="B9" s="6" t="s">
        <v>5</v>
      </c>
      <c r="C9" s="8" t="s">
        <v>10</v>
      </c>
      <c r="D9" s="51"/>
      <c r="E9" s="8" t="s">
        <v>10</v>
      </c>
      <c r="F9" s="51"/>
      <c r="G9" s="13"/>
      <c r="H9" s="48"/>
      <c r="I9" s="48"/>
      <c r="J9" s="49"/>
      <c r="K9" s="16" t="s">
        <v>14</v>
      </c>
      <c r="L9" s="16" t="s">
        <v>17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0" t="s">
        <v>28</v>
      </c>
      <c r="V9" s="20" t="s">
        <v>29</v>
      </c>
      <c r="W9" s="20" t="s">
        <v>32</v>
      </c>
      <c r="X9" s="1"/>
      <c r="Y9" s="1"/>
    </row>
    <row r="10" spans="1:25" ht="15.75">
      <c r="A10" s="9"/>
      <c r="B10" s="6" t="s">
        <v>8</v>
      </c>
      <c r="C10" s="8">
        <v>50</v>
      </c>
      <c r="D10" s="52">
        <f>(0.6*50)</f>
        <v>30</v>
      </c>
      <c r="E10" s="10">
        <v>50</v>
      </c>
      <c r="F10" s="52">
        <f>(0.6*50)</f>
        <v>30</v>
      </c>
      <c r="G10" s="88" t="s">
        <v>6</v>
      </c>
      <c r="H10" s="89"/>
      <c r="I10" s="89"/>
      <c r="J10" s="90"/>
      <c r="K10" s="4">
        <v>2</v>
      </c>
      <c r="L10" s="4">
        <v>2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2</v>
      </c>
      <c r="U10" s="21">
        <v>2</v>
      </c>
      <c r="V10" s="21"/>
      <c r="W10" s="2">
        <v>1</v>
      </c>
      <c r="X10" s="2"/>
      <c r="Y10" s="2"/>
    </row>
    <row r="11" spans="1:25" ht="15.75">
      <c r="A11" s="5"/>
      <c r="B11" s="25" t="s">
        <v>35</v>
      </c>
      <c r="C11" s="26">
        <v>48.46153846153846</v>
      </c>
      <c r="D11" s="11">
        <f>COUNTIF(C11:C18,"&gt;="&amp;D10)</f>
        <v>8</v>
      </c>
      <c r="E11" s="26">
        <v>34.11764705882353</v>
      </c>
      <c r="F11" s="11">
        <f>COUNTIF(E11:E18,"&gt;="&amp;F10)</f>
        <v>2</v>
      </c>
      <c r="G11" s="88" t="s">
        <v>7</v>
      </c>
      <c r="H11" s="89"/>
      <c r="I11" s="89"/>
      <c r="J11" s="90"/>
      <c r="K11" s="15">
        <v>2</v>
      </c>
      <c r="L11" s="15">
        <v>2</v>
      </c>
      <c r="M11" s="22"/>
      <c r="N11" s="22"/>
      <c r="O11" s="22"/>
      <c r="P11" s="22">
        <v>1</v>
      </c>
      <c r="Q11" s="22">
        <v>1</v>
      </c>
      <c r="R11" s="22"/>
      <c r="S11" s="22"/>
      <c r="T11" s="22">
        <v>2</v>
      </c>
      <c r="U11" s="22">
        <v>2</v>
      </c>
      <c r="V11" s="22">
        <v>1</v>
      </c>
      <c r="W11" s="1"/>
      <c r="X11" s="1"/>
      <c r="Y11" s="1"/>
    </row>
    <row r="12" spans="1:25" ht="15.75">
      <c r="A12" s="5"/>
      <c r="B12" s="25" t="s">
        <v>36</v>
      </c>
      <c r="C12" s="26">
        <v>47.69230769230769</v>
      </c>
      <c r="D12" s="53">
        <f>(D11/8)*100</f>
        <v>100</v>
      </c>
      <c r="E12" s="26">
        <v>24.11764705882353</v>
      </c>
      <c r="F12" s="53">
        <f>(F11/8)*100</f>
        <v>25</v>
      </c>
      <c r="G12" s="74" t="s">
        <v>111</v>
      </c>
      <c r="H12" s="74"/>
      <c r="I12" s="74"/>
      <c r="J12" s="75"/>
      <c r="K12" s="48">
        <f>AVERAGE(K10:K11)</f>
        <v>2</v>
      </c>
      <c r="L12" s="48">
        <f aca="true" t="shared" si="0" ref="L12:W12">AVERAGE(L10:L11)</f>
        <v>2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f t="shared" si="0"/>
        <v>1</v>
      </c>
      <c r="Q12" s="48">
        <f t="shared" si="0"/>
        <v>1</v>
      </c>
      <c r="R12" s="48">
        <f t="shared" si="0"/>
        <v>1</v>
      </c>
      <c r="S12" s="48">
        <f t="shared" si="0"/>
        <v>1</v>
      </c>
      <c r="T12" s="48">
        <f t="shared" si="0"/>
        <v>2</v>
      </c>
      <c r="U12" s="48">
        <f t="shared" si="0"/>
        <v>2</v>
      </c>
      <c r="V12" s="48">
        <f t="shared" si="0"/>
        <v>1</v>
      </c>
      <c r="W12" s="48">
        <f t="shared" si="0"/>
        <v>1</v>
      </c>
      <c r="X12" s="1"/>
      <c r="Y12" s="1"/>
    </row>
    <row r="13" spans="1:25" ht="15.75">
      <c r="A13" s="5"/>
      <c r="B13" s="25" t="s">
        <v>37</v>
      </c>
      <c r="C13" s="26">
        <v>48.46153846153846</v>
      </c>
      <c r="D13" s="26"/>
      <c r="E13" s="26">
        <v>25.88235294117647</v>
      </c>
      <c r="F13" s="55"/>
      <c r="G13" s="76" t="s">
        <v>15</v>
      </c>
      <c r="H13" s="77"/>
      <c r="I13" s="77"/>
      <c r="J13" s="78"/>
      <c r="K13" s="58">
        <f>(62.5*K12)/100</f>
        <v>1.25</v>
      </c>
      <c r="L13" s="58">
        <f aca="true" t="shared" si="1" ref="L13:W13">(62.5*L12)/100</f>
        <v>1.25</v>
      </c>
      <c r="M13" s="58">
        <f t="shared" si="1"/>
        <v>0.625</v>
      </c>
      <c r="N13" s="58">
        <f t="shared" si="1"/>
        <v>0.625</v>
      </c>
      <c r="O13" s="58">
        <f t="shared" si="1"/>
        <v>0.625</v>
      </c>
      <c r="P13" s="58">
        <f t="shared" si="1"/>
        <v>0.625</v>
      </c>
      <c r="Q13" s="58">
        <f t="shared" si="1"/>
        <v>0.625</v>
      </c>
      <c r="R13" s="58">
        <f t="shared" si="1"/>
        <v>0.625</v>
      </c>
      <c r="S13" s="58">
        <f t="shared" si="1"/>
        <v>0.625</v>
      </c>
      <c r="T13" s="58">
        <f t="shared" si="1"/>
        <v>1.25</v>
      </c>
      <c r="U13" s="58">
        <f t="shared" si="1"/>
        <v>1.25</v>
      </c>
      <c r="V13" s="58">
        <f t="shared" si="1"/>
        <v>0.625</v>
      </c>
      <c r="W13" s="58">
        <f t="shared" si="1"/>
        <v>0.625</v>
      </c>
      <c r="X13" s="1"/>
      <c r="Y13" s="1"/>
    </row>
    <row r="14" spans="1:25" ht="14.25">
      <c r="A14" s="5"/>
      <c r="B14" s="25" t="s">
        <v>38</v>
      </c>
      <c r="C14" s="26">
        <v>50.76923076923077</v>
      </c>
      <c r="D14" s="26"/>
      <c r="E14" s="26">
        <v>27.058823529411764</v>
      </c>
      <c r="F14" s="61"/>
      <c r="G14" s="91"/>
      <c r="H14" s="92"/>
      <c r="I14" s="92"/>
      <c r="J14" s="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/>
      <c r="B15" s="25" t="s">
        <v>39</v>
      </c>
      <c r="C15" s="26">
        <v>48.46153846153846</v>
      </c>
      <c r="D15" s="26"/>
      <c r="E15" s="26">
        <v>29.41176470588235</v>
      </c>
      <c r="F15" s="57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/>
      <c r="B16" s="25" t="s">
        <v>40</v>
      </c>
      <c r="C16" s="26">
        <v>47.69230769230769</v>
      </c>
      <c r="D16" s="26"/>
      <c r="E16" s="26">
        <v>30.58823529411765</v>
      </c>
      <c r="F16" s="55"/>
      <c r="G16" s="85"/>
      <c r="H16" s="86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/>
      <c r="B17" s="25" t="s">
        <v>41</v>
      </c>
      <c r="C17" s="26">
        <v>49.23076923076923</v>
      </c>
      <c r="D17" s="26"/>
      <c r="E17" s="26">
        <v>28.823529411764707</v>
      </c>
      <c r="F17" s="26"/>
      <c r="G17" s="24"/>
      <c r="H17" s="72"/>
      <c r="I17" s="73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/>
      <c r="B18" s="25" t="s">
        <v>42</v>
      </c>
      <c r="C18" s="26">
        <v>46.15384615384615</v>
      </c>
      <c r="D18" s="26"/>
      <c r="E18" s="26">
        <v>25.294117647058822</v>
      </c>
      <c r="F18" s="26"/>
      <c r="G18" s="24"/>
      <c r="H18" s="72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/>
      <c r="B19" s="25"/>
      <c r="C19" s="11"/>
      <c r="D19" s="11"/>
      <c r="E19" s="11"/>
      <c r="F19" s="34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/>
      <c r="B20" s="25"/>
      <c r="C20" s="11"/>
      <c r="D20" s="11"/>
      <c r="E20" s="11"/>
      <c r="F20" s="34"/>
      <c r="X20" s="1"/>
      <c r="Y20" s="1"/>
    </row>
    <row r="21" spans="1:25" ht="14.25">
      <c r="A21" s="5"/>
      <c r="B21" s="25"/>
      <c r="C21" s="11"/>
      <c r="D21" s="11"/>
      <c r="E21" s="11"/>
      <c r="F21" s="34"/>
      <c r="X21" s="1"/>
      <c r="Y21" s="1"/>
    </row>
  </sheetData>
  <sheetProtection/>
  <mergeCells count="15">
    <mergeCell ref="G11:J11"/>
    <mergeCell ref="G12:J12"/>
    <mergeCell ref="G13:J13"/>
    <mergeCell ref="G14:J14"/>
    <mergeCell ref="G16:I16"/>
    <mergeCell ref="R3:Z7"/>
    <mergeCell ref="H17:I17"/>
    <mergeCell ref="H18:I18"/>
    <mergeCell ref="A1:E1"/>
    <mergeCell ref="G1:P1"/>
    <mergeCell ref="A2:E2"/>
    <mergeCell ref="A3:E3"/>
    <mergeCell ref="A4:E4"/>
    <mergeCell ref="A5:E5"/>
    <mergeCell ref="G10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monalisa sahoo</cp:lastModifiedBy>
  <dcterms:created xsi:type="dcterms:W3CDTF">2021-09-06T09:19:21Z</dcterms:created>
  <dcterms:modified xsi:type="dcterms:W3CDTF">2022-11-04T05:52:47Z</dcterms:modified>
  <cp:category/>
  <cp:version/>
  <cp:contentType/>
  <cp:contentStatus/>
</cp:coreProperties>
</file>