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tabRatio="798" firstSheet="1" activeTab="3"/>
  </bookViews>
  <sheets>
    <sheet name="Attainment of COs &amp; POs (2)" sheetId="1" state="hidden" r:id="rId1"/>
    <sheet name="COMMUNICATIVE PRACTICE LAB-I" sheetId="2" r:id="rId2"/>
    <sheet name="COMMUNICATIVE PRACTICE LAB-II" sheetId="3" r:id="rId3"/>
    <sheet name="DIFFERENTIAL EQUATIONS" sheetId="4" r:id="rId4"/>
    <sheet name="DISCRETE MATHEMATICS" sheetId="5" r:id="rId5"/>
    <sheet name="ECONOMICS" sheetId="6" r:id="rId6"/>
    <sheet name="ELECTRICITY &amp; MAGNETISM" sheetId="7" r:id="rId7"/>
    <sheet name="FOUNDATIONS OF ENGLISH" sheetId="8" r:id="rId8"/>
    <sheet name="INDIAN SOCIETY &amp; CULTURE" sheetId="9" r:id="rId9"/>
    <sheet name="INDUSTRIAL INTERNSHIP" sheetId="10" r:id="rId10"/>
    <sheet name="FOUNDATION ENGINEERING" sheetId="11" r:id="rId11"/>
    <sheet name="DESIGN OF STRUCTURES" sheetId="12" r:id="rId12"/>
    <sheet name="DISASTER MANAGEMENT" sheetId="13" r:id="rId13"/>
    <sheet name="ENVIRONMENTAL SCIENCE" sheetId="14" r:id="rId14"/>
    <sheet name="ESTIMATION &amp; QUANTITY SURVEYING" sheetId="15" r:id="rId15"/>
    <sheet name="HIGHWAY ENGINEERING" sheetId="16" r:id="rId16"/>
    <sheet name="HYDROLOGY &amp; IRRIGATION" sheetId="17" r:id="rId17"/>
    <sheet name="INTEGRATED WATERSHED MANAGEMENT" sheetId="18" r:id="rId18"/>
    <sheet name="MINE SURVEYING-I" sheetId="19" r:id="rId19"/>
    <sheet name="MINOR PROJECT-I" sheetId="20" r:id="rId20"/>
    <sheet name="FOUNDATION ENGINEERING1" sheetId="21" r:id="rId21"/>
    <sheet name="GEOMETRIC DRAWING" sheetId="22" r:id="rId22"/>
    <sheet name="GEO-SPATIAL APPLICATION" sheetId="23" r:id="rId23"/>
    <sheet name="GEOTECHNICAL ENGINEERING-I" sheetId="24" r:id="rId24"/>
    <sheet name="GIS &amp; DIGITAL CARTOGRAPHY" sheetId="25" r:id="rId25"/>
    <sheet name="CECC0412-CONCRETE TECHNOLOGY" sheetId="26" r:id="rId26"/>
    <sheet name="CUTM1064-CONSTRUCTION MATERIALS" sheetId="27" r:id="rId27"/>
    <sheet name="FCEN0406-BUILDING MATERIALS &amp; C" sheetId="28" r:id="rId28"/>
    <sheet name="FCEN0407-BASIC SURVEYING" sheetId="29" r:id="rId29"/>
    <sheet name="FCEN0401-BASIC FLUID MECHANICS" sheetId="30" state="hidden" r:id="rId30"/>
    <sheet name="3d modelling" sheetId="31" r:id="rId31"/>
    <sheet name="FCBS0405-BASIC MACHANICS" sheetId="32" r:id="rId32"/>
    <sheet name=" Advanced Surveying  " sheetId="33" r:id="rId33"/>
    <sheet name=" MODELLING AND SIMULATION OF WA" sheetId="34" r:id="rId34"/>
    <sheet name="QUALITY ASSESSMENT &amp; CONTROL IN" sheetId="35" r:id="rId35"/>
    <sheet name="RAINWATER HARVESTING AND ARTIFI" sheetId="36" r:id="rId36"/>
    <sheet name="R PROGRAMMING IN WATERSHED HYDR" sheetId="37" r:id="rId37"/>
    <sheet name="REMOTE SENSING &amp; DIGITAL IMAGE " sheetId="38" r:id="rId38"/>
    <sheet name="ITE SUPERVISION &amp; MEASUREMENT M" sheetId="39" r:id="rId39"/>
    <sheet name="STRENGTH OF MATERIAL" sheetId="40" r:id="rId40"/>
    <sheet name="SUMMER INTERNSHIP-I" sheetId="41" r:id="rId41"/>
    <sheet name="SURVEY, DESIGN &amp; CONSTRUCTION" sheetId="42" r:id="rId42"/>
    <sheet name="SURVEYING" sheetId="43" r:id="rId43"/>
    <sheet name="SUSTAINABLE WATERSHED" sheetId="44" r:id="rId44"/>
    <sheet name="WATER SUPPLY &amp; SANITARY ENGINEE" sheetId="45" r:id="rId45"/>
    <sheet name="INDUSTRIAL CHEMISTRY" sheetId="46" r:id="rId46"/>
    <sheet name="INTRODUCTION TO INTERNET TECHNO" sheetId="47" r:id="rId47"/>
  </sheets>
  <definedNames/>
  <calcPr fullCalcOnLoad="1"/>
</workbook>
</file>

<file path=xl/sharedStrings.xml><?xml version="1.0" encoding="utf-8"?>
<sst xmlns="http://schemas.openxmlformats.org/spreadsheetml/2006/main" count="2630" uniqueCount="270">
  <si>
    <t>EXAMINATION</t>
  </si>
  <si>
    <t xml:space="preserve"> </t>
  </si>
  <si>
    <t>Question</t>
  </si>
  <si>
    <t>Blooms Level</t>
  </si>
  <si>
    <t>L3</t>
  </si>
  <si>
    <t>Course Outcome</t>
  </si>
  <si>
    <t>CO1</t>
  </si>
  <si>
    <t>CO2</t>
  </si>
  <si>
    <t>Max Marks</t>
  </si>
  <si>
    <t>1UG14CSE43</t>
  </si>
  <si>
    <t>1UG15CSE01</t>
  </si>
  <si>
    <t>1UG15CSE02</t>
  </si>
  <si>
    <t>1UG15CSE03</t>
  </si>
  <si>
    <t>1UG15CSE05</t>
  </si>
  <si>
    <t>1UG15CSE06</t>
  </si>
  <si>
    <t>1UG15CSE07</t>
  </si>
  <si>
    <t>1UG15CSE09</t>
  </si>
  <si>
    <t>1UG15CSE10</t>
  </si>
  <si>
    <t>1UG15CSE11</t>
  </si>
  <si>
    <t>1UG15CSE12</t>
  </si>
  <si>
    <t>1UG15CSE13</t>
  </si>
  <si>
    <t>1UG15CSE14</t>
  </si>
  <si>
    <t>1UG15CSE16</t>
  </si>
  <si>
    <t>1UG15CSE18</t>
  </si>
  <si>
    <t>1UG15CSE19</t>
  </si>
  <si>
    <t>1UG15CSE20</t>
  </si>
  <si>
    <t>1UG15CSE21</t>
  </si>
  <si>
    <t>1UG15CSE22</t>
  </si>
  <si>
    <t>1UG15CSE23</t>
  </si>
  <si>
    <t>1UG15CSE24</t>
  </si>
  <si>
    <t>1UG15CSE25</t>
  </si>
  <si>
    <t>1UG15CSE26</t>
  </si>
  <si>
    <t>1UG15CSE27</t>
  </si>
  <si>
    <t>1UG15CSE28</t>
  </si>
  <si>
    <t>1UG15CSE29</t>
  </si>
  <si>
    <t>1UG15CSE30</t>
  </si>
  <si>
    <t>1UG15CSE31</t>
  </si>
  <si>
    <t>1UG15CSE32</t>
  </si>
  <si>
    <t>1UG15CSE33</t>
  </si>
  <si>
    <t>1UG15CSE34</t>
  </si>
  <si>
    <t>1UG15CSE35</t>
  </si>
  <si>
    <t>1UG15CSE36</t>
  </si>
  <si>
    <t>1UG15CSE37</t>
  </si>
  <si>
    <t>1UG15CSE38</t>
  </si>
  <si>
    <t>1UG15CSE39</t>
  </si>
  <si>
    <t>1UG15CSE40</t>
  </si>
  <si>
    <t>1UG15CSE41</t>
  </si>
  <si>
    <t>1UG15CSE42</t>
  </si>
  <si>
    <t>1UG15CSE43</t>
  </si>
  <si>
    <t>1UG15CSE44</t>
  </si>
  <si>
    <t>1UG15CSE45</t>
  </si>
  <si>
    <t>1UG15CSE46</t>
  </si>
  <si>
    <t>1UG15CSE47</t>
  </si>
  <si>
    <t>1UG15CSE48</t>
  </si>
  <si>
    <t>1UG15CSE49</t>
  </si>
  <si>
    <t>1UG15CSE51</t>
  </si>
  <si>
    <t>1UG15CSE52</t>
  </si>
  <si>
    <t>1UG15CSE53</t>
  </si>
  <si>
    <t>1UG15CSE54</t>
  </si>
  <si>
    <t>1UG15CSE55</t>
  </si>
  <si>
    <t>1UG16CSE70</t>
  </si>
  <si>
    <t>1UG16CSE71</t>
  </si>
  <si>
    <t>1UG16CSE72</t>
  </si>
  <si>
    <t>1UG16CSE73</t>
  </si>
  <si>
    <t>1UG16CSE74</t>
  </si>
  <si>
    <t>1UG16CSE75</t>
  </si>
  <si>
    <t>1UG16CSE76</t>
  </si>
  <si>
    <t>1UG16CSE77</t>
  </si>
  <si>
    <t>1UG16CSE78</t>
  </si>
  <si>
    <t>1UG16CSE79</t>
  </si>
  <si>
    <t>1UG16CSE80</t>
  </si>
  <si>
    <t>1UG16CSE81</t>
  </si>
  <si>
    <t>CO3</t>
  </si>
  <si>
    <t>CO4</t>
  </si>
  <si>
    <t>CO5</t>
  </si>
  <si>
    <t>CO 1, 2, 3, 4, 5</t>
  </si>
  <si>
    <t>CIE</t>
  </si>
  <si>
    <t>SEE</t>
  </si>
  <si>
    <t>All Questions</t>
  </si>
  <si>
    <t>1UG16CSE82</t>
  </si>
  <si>
    <t>1UG16CSE83</t>
  </si>
  <si>
    <t>Attainment Level</t>
  </si>
  <si>
    <t>PO1</t>
  </si>
  <si>
    <t>PO Attainment</t>
  </si>
  <si>
    <t>L3,L4,L5</t>
  </si>
  <si>
    <t>COs are given equal weightage in all the three Internal Tests (CIE) /Semester End Examinations (SEE)</t>
  </si>
  <si>
    <t>No. of Students Above Bechmark</t>
  </si>
  <si>
    <t>CO Attainment %</t>
  </si>
  <si>
    <t>Final CO Attainment Level</t>
  </si>
  <si>
    <t>PO2</t>
  </si>
  <si>
    <t>FINAL</t>
  </si>
  <si>
    <t>CO-PO Mapping</t>
  </si>
  <si>
    <t>Benchmark for CO (0.75*Average CO Mark)</t>
  </si>
  <si>
    <t>Target</t>
  </si>
  <si>
    <t>&gt;=70%</t>
  </si>
  <si>
    <t>&gt;=60%</t>
  </si>
  <si>
    <t>&gt;=50%</t>
  </si>
  <si>
    <t>P03</t>
  </si>
  <si>
    <t>P04</t>
  </si>
  <si>
    <t>P05</t>
  </si>
  <si>
    <t>P06</t>
  </si>
  <si>
    <t>P07</t>
  </si>
  <si>
    <t>P08</t>
  </si>
  <si>
    <t>P09</t>
  </si>
  <si>
    <t>P010</t>
  </si>
  <si>
    <t>P012</t>
  </si>
  <si>
    <t>PSO1</t>
  </si>
  <si>
    <t>PSO2</t>
  </si>
  <si>
    <t>PSO3</t>
  </si>
  <si>
    <t>PO11</t>
  </si>
  <si>
    <t>Centurion University</t>
  </si>
  <si>
    <t>Question Paper: Programming in C</t>
  </si>
  <si>
    <t>Course Name : Programming in C            Department : CSE</t>
  </si>
  <si>
    <t>Course Code : CUTMXXXX                                            Max Marks :100</t>
  </si>
  <si>
    <t>Achieved</t>
  </si>
  <si>
    <t>&lt;2.4</t>
  </si>
  <si>
    <t>Not achieved</t>
  </si>
  <si>
    <t>Target for Attainment of POs(Say 80%)</t>
  </si>
  <si>
    <t>&gt;2.4</t>
  </si>
  <si>
    <t>Status(Achieved/Not achieved)</t>
  </si>
  <si>
    <t>Action taken Report</t>
  </si>
  <si>
    <t>PO3</t>
  </si>
  <si>
    <r>
      <t xml:space="preserve">Example of curriculum mapping to outcomes 3.:PO1-PO12
</t>
    </r>
    <r>
      <rPr>
        <b/>
        <sz val="11"/>
        <color indexed="8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indexed="8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indexed="8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indexed="8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</si>
  <si>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Course Code :FCHU1204                                       Max Marks :100</t>
  </si>
  <si>
    <t>Course Name :DIFFERENTIAL EQUATIONS          Department : CE</t>
  </si>
  <si>
    <t>Course Code :FCBS0102                                      Max Marks :100</t>
  </si>
  <si>
    <t>Course Name :DISCRETE MATHEMATICS          Department : CE</t>
  </si>
  <si>
    <t>Course Code :FCBS0106                                      Max Marks :100</t>
  </si>
  <si>
    <t>Course Name :ECONOMICS          Department : CE</t>
  </si>
  <si>
    <t>Course Code :FCMG0101                                    Max Marks :100</t>
  </si>
  <si>
    <t>Course Name :ELECTRICITY &amp; MAGNETISM          Department : CE</t>
  </si>
  <si>
    <t>Course Code :FCBS0404                                Max Marks :100</t>
  </si>
  <si>
    <t>Course Code :FCHU1201                               Max Marks :100</t>
  </si>
  <si>
    <t>Course Code :FCMG0113                             Max Marks :100</t>
  </si>
  <si>
    <t>Course Name :INDUSTRIAL INTERNSHIP          Department : CE</t>
  </si>
  <si>
    <t>Course Code :CUSW2346                             Max Marks :100</t>
  </si>
  <si>
    <t>-</t>
  </si>
  <si>
    <t>Question Paper: FOUNDATION ENGINEERING</t>
  </si>
  <si>
    <r>
      <t xml:space="preserve">Example of curriculum mapping to outcomes 3.:PO1-PO12
</t>
    </r>
    <r>
      <rPr>
        <b/>
        <sz val="11"/>
        <color indexed="8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indexed="8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indexed="8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indexed="8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</si>
  <si>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Course Name :FOUNDATION ENGINEERING            Department : CE</t>
  </si>
  <si>
    <t>Course Code :CECC0402                                        Max Marks :100</t>
  </si>
  <si>
    <t>Question Paper: DESIGN OF STRUCTURES</t>
  </si>
  <si>
    <t>Course Name :DESIGN OF STRUCTURES            Department : CE</t>
  </si>
  <si>
    <t>Course Code :CUTM1074                                         Max Marks :100</t>
  </si>
  <si>
    <t>Question Paper: DISASTER MANAGEMENT</t>
  </si>
  <si>
    <t>Course Name :DISASTER MANAGEMENT            Department : CE</t>
  </si>
  <si>
    <t>Course Code :FCMG1201                                         Max Marks :100</t>
  </si>
  <si>
    <t>Course Name :ENVIRONMENTAL SCIENCE           Department : CE</t>
  </si>
  <si>
    <t>Course Code :FCBS0101           Max Marks :100</t>
  </si>
  <si>
    <t>Question Paper: ESTIMATION &amp; QUANTITY SURVEYING</t>
  </si>
  <si>
    <t>Course Name :ESTIMATION &amp; QUANTITY SURVEYING           Department : CE</t>
  </si>
  <si>
    <t>Course Code :CECC0201           Max Marks :100</t>
  </si>
  <si>
    <t>Question Paper: HIGHWAY ENGINEERING</t>
  </si>
  <si>
    <t>Course Name :HIGHWAY ENGINEERING           Department : CE</t>
  </si>
  <si>
    <t>Course Code :CCCE0402          Max Marks :100</t>
  </si>
  <si>
    <t>Question Paper: HYDROLOGY &amp; IRRIGATION</t>
  </si>
  <si>
    <t>Course Name :HYDROLOGY &amp; IRRIGATION           Department : CE</t>
  </si>
  <si>
    <t>Course Code :CCCE0404         Max Marks :100</t>
  </si>
  <si>
    <t>Question Paper: INTEGRATED WATERSHED MANAGEMENT</t>
  </si>
  <si>
    <t>Course Name :INTEGRATED WATERSHED MANAGEMENT           Department : CE</t>
  </si>
  <si>
    <t>Course Code :CUSW2341        Max Marks :100</t>
  </si>
  <si>
    <t>Course Code :FCEN0214        Max Marks :100</t>
  </si>
  <si>
    <t>Course Code :DEOC0391        Max Marks :100</t>
  </si>
  <si>
    <t>Course Name :GEOMETRIC DRAWING           Department : CE</t>
  </si>
  <si>
    <t>Course Code :FCEN0212                                      Max Marks :100</t>
  </si>
  <si>
    <t>Course Code :CUSW2345                                    Max Marks :100</t>
  </si>
  <si>
    <t>Course Code :CCCE0401                                 Max Marks :100</t>
  </si>
  <si>
    <t>Question Paper: GIS &amp; DIGITAL CARTOGRAPHY</t>
  </si>
  <si>
    <t>Course Name :GIS &amp; DIGITAL CARTOGRAPHY        Department : CE</t>
  </si>
  <si>
    <t>Course Code :CECC0410                               Max Marks :100</t>
  </si>
  <si>
    <t>Course Name : Concrete Technology            Department : CE</t>
  </si>
  <si>
    <t>Course Code : CECC0412                                          Max Marks :100</t>
  </si>
  <si>
    <t>_</t>
  </si>
  <si>
    <t>Course Name : Construction Materials       Department : CE</t>
  </si>
  <si>
    <t>Course Code : CUTM1064                                           Max Marks :100</t>
  </si>
  <si>
    <t>Course Name : Building Material &amp;           Department : CE</t>
  </si>
  <si>
    <t>Course Code : FCEN                                            Max Marks :100</t>
  </si>
  <si>
    <t>Course Name : Basic Surveying            Department : CE</t>
  </si>
  <si>
    <t>Course Code : FCEN0407                                          Max Marks :100</t>
  </si>
  <si>
    <t>Course Name :Basic Fluid Mechanics           Department : CE</t>
  </si>
  <si>
    <t>Course Code : FCEN0401                                          Max Marks :100</t>
  </si>
  <si>
    <t xml:space="preserve">Question Paper: 3D Modelling </t>
  </si>
  <si>
    <t>Course Name : 3D Modelling           Department : CE</t>
  </si>
  <si>
    <t>Course Code : ENFC0204                                          Max Marks :100</t>
  </si>
  <si>
    <t>Question Paper: Basic Mechanics</t>
  </si>
  <si>
    <t>Course Name : Basic Mechanic         Department : CE</t>
  </si>
  <si>
    <t>Course Code : FCBS0405                                          Max Marks :100</t>
  </si>
  <si>
    <t>Question Paper: Advanced Surveying</t>
  </si>
  <si>
    <t>Course Name : Advanced Surveying           Department : CE</t>
  </si>
  <si>
    <t>Course Code : FCEN0401                                      Max Marks :100</t>
  </si>
  <si>
    <t>Question Paper: MODELLING AND SIMULATION OF WATERSHED PROCESSES</t>
  </si>
  <si>
    <t>Course Name : MODELLING AND SIMULATION OF WATERSHED PROCESSES           Department : CE</t>
  </si>
  <si>
    <t>Course Code : CUSW2344                                            Max Marks :100</t>
  </si>
  <si>
    <t>CO 1, 2, 3, 4</t>
  </si>
  <si>
    <t>Question Paper: QUALITY ASSESSMENT &amp; CONTROL IN CONSTRUCTION INDUSTRY</t>
  </si>
  <si>
    <t>Course Name : QUALITY ASSESSMENT &amp; CONTROL IN CONSTRUCTION INDUSTRY           Department : CE</t>
  </si>
  <si>
    <t>Course Code : CECC0406                                      Max Marks :100</t>
  </si>
  <si>
    <t>Question Paper: R PROGRAMMING IN WATERSHED HYDROLOGY</t>
  </si>
  <si>
    <t>Course Name : R PROGRAMMING IN WATERSHED HYDROLOGY          Department : CE</t>
  </si>
  <si>
    <t>Course Code : CUSW2343                                     Max Marks :100</t>
  </si>
  <si>
    <t>Question Paper: RAINWATER HARVESTING AND ARTIFICIAL RECHARGE</t>
  </si>
  <si>
    <t>Course Name : RAINWATER HARVESTING AND ARTIFICIAL RECHARGE          Department : CE</t>
  </si>
  <si>
    <t>Course Code : CUSW2340                                     Max Marks :100</t>
  </si>
  <si>
    <t>Question Paper: REMOTE SENSING &amp; DIGITAL IMAGE PROCESSING</t>
  </si>
  <si>
    <t>Course Name : REMOTE SENSING &amp; DIGITAL IMAGE PROCESSING          Department : CE</t>
  </si>
  <si>
    <t>Course Code : DESP0401                                     Max Marks :100</t>
  </si>
  <si>
    <t>Question Paper: SITE SUPERVISION &amp; MEASUREMENT METHODS</t>
  </si>
  <si>
    <t>Course Name : SITE SUPERVISION &amp; MEASUREMENT METHODS          Department : CE</t>
  </si>
  <si>
    <t>Course Code : DECP0401                                     Max Marks :100</t>
  </si>
  <si>
    <t>Question Paper: STRENGTH OF MATERIAL</t>
  </si>
  <si>
    <t>Course Name : STRENGTH OF MATERIAL          Department : CE</t>
  </si>
  <si>
    <t>Course Code : MECC0411                                     Max Marks :100</t>
  </si>
  <si>
    <t>CO 1, 2, 3</t>
  </si>
  <si>
    <t>Course Code : DEOC0801                                    Max Marks :100</t>
  </si>
  <si>
    <t>Question Paper: SURVEY, DESIGN &amp; CONSTRUCTION</t>
  </si>
  <si>
    <t>Course Name : SURVEY, DESIGN &amp; CONSTRUCTION          Department : CE</t>
  </si>
  <si>
    <t>Course Code : DECE0602                                  Max Marks :100</t>
  </si>
  <si>
    <t>Course Name : SURVEYING          Department : CE</t>
  </si>
  <si>
    <t>Course Code : CUSE1223                                  Max Marks :100</t>
  </si>
  <si>
    <t>Course Name : SUSTAINABLE WATERSHED          Department : CE</t>
  </si>
  <si>
    <t>Course Code : CUSW2342                                  Max Marks :100</t>
  </si>
  <si>
    <t>Question Paper: WATER SUPPLY &amp; SANITARY ENGINEERING</t>
  </si>
  <si>
    <t>Course Name : WATER SUPPLY &amp; SANITARY ENGINEERING          Department : CE</t>
  </si>
  <si>
    <t>Course Code : CCCE0403                                  Max Marks :100</t>
  </si>
  <si>
    <t>Question Paper: INDUSTRIAL CHEMISTRY</t>
  </si>
  <si>
    <t>Course Name : INDUSTRIAL CHEMISTRY          Department : CE</t>
  </si>
  <si>
    <t>Course Code : FCBS0402                                  Max Marks :100</t>
  </si>
  <si>
    <t>Course Name : INTRODUCTION TO INTERNET TECHNOLOGY          Department : CE</t>
  </si>
  <si>
    <t>Course Code : FCEN0201                                  Max Marks :100</t>
  </si>
  <si>
    <t>% of student that should have attained level 3</t>
  </si>
  <si>
    <t>CO Attainment Target</t>
  </si>
  <si>
    <t>Student Perf  Threshold for all COs</t>
  </si>
  <si>
    <t>Attaintment level</t>
  </si>
  <si>
    <t>&gt;=55%</t>
  </si>
  <si>
    <t>CA</t>
  </si>
  <si>
    <t>&gt;=45%</t>
  </si>
  <si>
    <t>ES</t>
  </si>
  <si>
    <t>&gt;=35%</t>
  </si>
  <si>
    <t>Avg CO Attainment of all the COs</t>
  </si>
  <si>
    <t>&lt;35%</t>
  </si>
  <si>
    <t>CO</t>
  </si>
  <si>
    <t>.</t>
  </si>
  <si>
    <t xml:space="preserve">CA </t>
  </si>
  <si>
    <t xml:space="preserve"> score/%</t>
  </si>
  <si>
    <t>Programme : B.Tech Civil</t>
  </si>
  <si>
    <t>Course Code :FCHU1202                               Max Marks :100</t>
  </si>
  <si>
    <t xml:space="preserve"> Not Achieved</t>
  </si>
  <si>
    <t xml:space="preserve"> Achieved</t>
  </si>
  <si>
    <t>NOT Achieved</t>
  </si>
  <si>
    <t>Course Name :FOUNDATIONS OF ENGLISH COMMUNICATION</t>
  </si>
  <si>
    <t>Course Name :INDIAN SOCIETY &amp; CULTURE</t>
  </si>
  <si>
    <t>not Achieved</t>
  </si>
  <si>
    <t xml:space="preserve"> NOT Achieved</t>
  </si>
  <si>
    <t>Not Achieved</t>
  </si>
  <si>
    <t xml:space="preserve">Example of curriculum mapping to outcomes 3.:PO1PO12
High (3) topics are fully introduced, developed and reinforced throughout the course in course lectures, labs, homework assignments, tests, exams, projects ; an “application knowledge”
Medium (2) Topics are introduced and further developed and reinforced in course lectures, labs, assignments, tests, etc., a “Working knowledge”
Low (1) Topics are introduced in course lectures, labs, homework, assignments, etc, “Talking knowledge” or “awareness”
(0) does not relate 
</t>
  </si>
  <si>
    <t>Course Name :COMMUNICATIVE PRACTICE LABI    : Department : CE</t>
  </si>
  <si>
    <t>COPO is attained</t>
  </si>
  <si>
    <t>Avg of COPO affinity levels</t>
  </si>
  <si>
    <t>Course Name :COMMUNICATIVE PRACTICE LABII          Department : CE</t>
  </si>
  <si>
    <t>COPO Mapping</t>
  </si>
  <si>
    <t>Question Paper: MINE SURVEYINGI</t>
  </si>
  <si>
    <t>Course Name :MINE SURVEYINGI           Department : CE</t>
  </si>
  <si>
    <t>Question Paper: MINOR PROJECTI</t>
  </si>
  <si>
    <t>Course Name :MINOR PROJECTI          Department : CE</t>
  </si>
  <si>
    <t>Question Paper: GEOSPATIAL APPLICATION IN WATERSHED MANAGEMENT</t>
  </si>
  <si>
    <t>Course Name :GEOSPATIAL APPLICATION IN WATERSHED MANAGEMENT         Department : CE</t>
  </si>
  <si>
    <t>Question Paper: GEOTECHNICAL ENGINEERINGI</t>
  </si>
  <si>
    <t>Course Name :GEOTECHNICAL ENGINEERINGI        Department : CE</t>
  </si>
  <si>
    <t>Question Paper: SUMMER INTERNSHIPI</t>
  </si>
  <si>
    <t>Course Name : SUMMER INTERNSHIPI          Department : CE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</si>
</sst>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[$-4009]dd\ mmmm\ yyyy"/>
    <numFmt numFmtId="175" formatCode="[$-409]hh:mm:ss\ AM/PM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indexed="30"/>
      <name val="Calibri"/>
      <family val="2"/>
    </font>
    <font>
      <b/>
      <sz val="16"/>
      <color indexed="10"/>
      <name val="Calibri"/>
      <family val="2"/>
    </font>
    <font>
      <b/>
      <sz val="16"/>
      <color indexed="40"/>
      <name val="Calibri"/>
      <family val="2"/>
    </font>
    <font>
      <b/>
      <sz val="16"/>
      <color indexed="56"/>
      <name val="Calibri"/>
      <family val="2"/>
    </font>
    <font>
      <b/>
      <sz val="11"/>
      <color indexed="10"/>
      <name val="Calibri"/>
      <family val="2"/>
    </font>
    <font>
      <b/>
      <sz val="16"/>
      <color indexed="36"/>
      <name val="Calibri"/>
      <family val="2"/>
    </font>
    <font>
      <sz val="12"/>
      <color indexed="8"/>
      <name val="Calibri"/>
      <family val="2"/>
    </font>
    <font>
      <b/>
      <sz val="12"/>
      <color indexed="40"/>
      <name val="Calibri"/>
      <family val="2"/>
    </font>
    <font>
      <b/>
      <sz val="12"/>
      <color indexed="56"/>
      <name val="Calibri"/>
      <family val="2"/>
    </font>
    <font>
      <b/>
      <sz val="12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b/>
      <sz val="16"/>
      <color rgb="FFFF0000"/>
      <name val="Calibri"/>
      <family val="2"/>
    </font>
    <font>
      <b/>
      <sz val="16"/>
      <color rgb="FF00B0F0"/>
      <name val="Calibri"/>
      <family val="2"/>
    </font>
    <font>
      <b/>
      <sz val="16"/>
      <color rgb="FF002060"/>
      <name val="Calibri"/>
      <family val="2"/>
    </font>
    <font>
      <b/>
      <sz val="11"/>
      <color rgb="FFFF0000"/>
      <name val="Calibri"/>
      <family val="2"/>
    </font>
    <font>
      <b/>
      <sz val="16"/>
      <color rgb="FF7030A0"/>
      <name val="Calibri"/>
      <family val="2"/>
    </font>
    <font>
      <sz val="12"/>
      <color theme="1"/>
      <name val="Calibri"/>
      <family val="2"/>
    </font>
    <font>
      <b/>
      <sz val="12"/>
      <color rgb="FF00B0F0"/>
      <name val="Calibri"/>
      <family val="2"/>
    </font>
    <font>
      <b/>
      <sz val="12"/>
      <color rgb="FF002060"/>
      <name val="Calibri"/>
      <family val="2"/>
    </font>
    <font>
      <b/>
      <sz val="12"/>
      <color rgb="FF7030A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DEBF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7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1" fillId="0" borderId="0" xfId="0" applyFont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1" fontId="49" fillId="34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1" fontId="49" fillId="17" borderId="10" xfId="0" applyNumberFormat="1" applyFont="1" applyFill="1" applyBorder="1" applyAlignment="1">
      <alignment vertical="center" wrapText="1"/>
    </xf>
    <xf numFmtId="1" fontId="49" fillId="17" borderId="10" xfId="0" applyNumberFormat="1" applyFont="1" applyFill="1" applyBorder="1" applyAlignment="1">
      <alignment horizontal="center" vertical="center"/>
    </xf>
    <xf numFmtId="1" fontId="49" fillId="15" borderId="10" xfId="0" applyNumberFormat="1" applyFont="1" applyFill="1" applyBorder="1" applyAlignment="1">
      <alignment horizontal="left" vertical="center"/>
    </xf>
    <xf numFmtId="1" fontId="49" fillId="15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2" fillId="7" borderId="10" xfId="0" applyNumberFormat="1" applyFont="1" applyFill="1" applyBorder="1" applyAlignment="1">
      <alignment vertical="center"/>
    </xf>
    <xf numFmtId="1" fontId="21" fillId="35" borderId="11" xfId="0" applyNumberFormat="1" applyFont="1" applyFill="1" applyBorder="1" applyAlignment="1">
      <alignment horizontal="center" vertical="center"/>
    </xf>
    <xf numFmtId="1" fontId="49" fillId="36" borderId="10" xfId="0" applyNumberFormat="1" applyFont="1" applyFill="1" applyBorder="1" applyAlignment="1">
      <alignment vertical="center"/>
    </xf>
    <xf numFmtId="1" fontId="49" fillId="36" borderId="10" xfId="0" applyNumberFormat="1" applyFont="1" applyFill="1" applyBorder="1" applyAlignment="1">
      <alignment horizontal="center" vertical="center"/>
    </xf>
    <xf numFmtId="1" fontId="2" fillId="35" borderId="1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1" fontId="49" fillId="35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49" fillId="0" borderId="10" xfId="0" applyNumberFormat="1" applyFont="1" applyBorder="1" applyAlignment="1">
      <alignment vertical="center"/>
    </xf>
    <xf numFmtId="1" fontId="52" fillId="0" borderId="10" xfId="0" applyNumberFormat="1" applyFont="1" applyFill="1" applyBorder="1" applyAlignment="1">
      <alignment vertical="center"/>
    </xf>
    <xf numFmtId="1" fontId="49" fillId="0" borderId="10" xfId="0" applyNumberFormat="1" applyFont="1" applyBorder="1" applyAlignment="1">
      <alignment horizontal="center" vertical="center"/>
    </xf>
    <xf numFmtId="1" fontId="52" fillId="0" borderId="10" xfId="0" applyNumberFormat="1" applyFont="1" applyFill="1" applyBorder="1" applyAlignment="1">
      <alignment horizontal="center" vertical="center"/>
    </xf>
    <xf numFmtId="1" fontId="49" fillId="33" borderId="10" xfId="0" applyNumberFormat="1" applyFont="1" applyFill="1" applyBorder="1" applyAlignment="1">
      <alignment horizontal="center" vertical="center"/>
    </xf>
    <xf numFmtId="1" fontId="49" fillId="37" borderId="10" xfId="0" applyNumberFormat="1" applyFont="1" applyFill="1" applyBorder="1" applyAlignment="1">
      <alignment vertical="center" wrapText="1"/>
    </xf>
    <xf numFmtId="0" fontId="49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52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49" fillId="0" borderId="0" xfId="0" applyFont="1" applyAlignment="1">
      <alignment vertical="center"/>
    </xf>
    <xf numFmtId="0" fontId="0" fillId="38" borderId="10" xfId="0" applyFill="1" applyBorder="1" applyAlignment="1">
      <alignment horizontal="center" vertical="center"/>
    </xf>
    <xf numFmtId="1" fontId="49" fillId="38" borderId="10" xfId="0" applyNumberFormat="1" applyFont="1" applyFill="1" applyBorder="1" applyAlignment="1">
      <alignment horizontal="center" vertical="center"/>
    </xf>
    <xf numFmtId="0" fontId="49" fillId="39" borderId="10" xfId="0" applyFont="1" applyFill="1" applyBorder="1" applyAlignment="1">
      <alignment vertical="center"/>
    </xf>
    <xf numFmtId="1" fontId="0" fillId="38" borderId="1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vertic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1" fontId="2" fillId="7" borderId="10" xfId="0" applyNumberFormat="1" applyFont="1" applyFill="1" applyBorder="1" applyAlignment="1">
      <alignment vertical="center"/>
    </xf>
    <xf numFmtId="1" fontId="2" fillId="35" borderId="10" xfId="0" applyNumberFormat="1" applyFont="1" applyFill="1" applyBorder="1" applyAlignment="1">
      <alignment horizontal="center" vertical="center"/>
    </xf>
    <xf numFmtId="1" fontId="5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9" fillId="0" borderId="10" xfId="0" applyFont="1" applyBorder="1" applyAlignment="1">
      <alignment vertical="center"/>
    </xf>
    <xf numFmtId="1" fontId="0" fillId="12" borderId="10" xfId="0" applyNumberFormat="1" applyFill="1" applyBorder="1" applyAlignment="1">
      <alignment horizontal="center"/>
    </xf>
    <xf numFmtId="1" fontId="0" fillId="40" borderId="10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1" fontId="53" fillId="41" borderId="10" xfId="0" applyNumberFormat="1" applyFont="1" applyFill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1" fontId="54" fillId="0" borderId="10" xfId="0" applyNumberFormat="1" applyFont="1" applyBorder="1" applyAlignment="1">
      <alignment horizontal="center"/>
    </xf>
    <xf numFmtId="1" fontId="54" fillId="40" borderId="10" xfId="0" applyNumberFormat="1" applyFont="1" applyFill="1" applyBorder="1" applyAlignment="1">
      <alignment horizontal="center"/>
    </xf>
    <xf numFmtId="0" fontId="54" fillId="40" borderId="10" xfId="0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1" fontId="52" fillId="0" borderId="10" xfId="0" applyNumberFormat="1" applyFont="1" applyBorder="1" applyAlignment="1">
      <alignment vertical="center"/>
    </xf>
    <xf numFmtId="1" fontId="0" fillId="35" borderId="10" xfId="0" applyNumberFormat="1" applyFill="1" applyBorder="1" applyAlignment="1">
      <alignment horizontal="center" vertical="center"/>
    </xf>
    <xf numFmtId="1" fontId="2" fillId="5" borderId="13" xfId="0" applyNumberFormat="1" applyFont="1" applyFill="1" applyBorder="1" applyAlignment="1">
      <alignment horizontal="center" vertical="center"/>
    </xf>
    <xf numFmtId="1" fontId="49" fillId="0" borderId="0" xfId="0" applyNumberFormat="1" applyFont="1" applyAlignment="1">
      <alignment horizontal="center" vertical="center"/>
    </xf>
    <xf numFmtId="1" fontId="0" fillId="35" borderId="14" xfId="0" applyNumberFormat="1" applyFill="1" applyBorder="1" applyAlignment="1">
      <alignment horizontal="center" vertical="center"/>
    </xf>
    <xf numFmtId="1" fontId="0" fillId="35" borderId="14" xfId="0" applyNumberFormat="1" applyFill="1" applyBorder="1" applyAlignment="1">
      <alignment horizontal="center"/>
    </xf>
    <xf numFmtId="1" fontId="0" fillId="0" borderId="0" xfId="0" applyNumberFormat="1" applyAlignment="1">
      <alignment horizontal="right" vertical="center"/>
    </xf>
    <xf numFmtId="1" fontId="2" fillId="5" borderId="13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2" fontId="0" fillId="35" borderId="10" xfId="0" applyNumberForma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2" fontId="58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1" fontId="2" fillId="5" borderId="0" xfId="0" applyNumberFormat="1" applyFont="1" applyFill="1" applyBorder="1" applyAlignment="1">
      <alignment horizontal="center" vertical="center"/>
    </xf>
    <xf numFmtId="1" fontId="0" fillId="38" borderId="15" xfId="0" applyNumberFormat="1" applyFill="1" applyBorder="1" applyAlignment="1">
      <alignment horizontal="center" vertical="center"/>
    </xf>
    <xf numFmtId="1" fontId="0" fillId="38" borderId="16" xfId="0" applyNumberFormat="1" applyFill="1" applyBorder="1" applyAlignment="1">
      <alignment horizontal="center" vertical="center"/>
    </xf>
    <xf numFmtId="1" fontId="0" fillId="38" borderId="0" xfId="0" applyNumberForma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/>
    </xf>
    <xf numFmtId="2" fontId="0" fillId="35" borderId="14" xfId="0" applyNumberFormat="1" applyFill="1" applyBorder="1" applyAlignment="1">
      <alignment horizontal="center" vertical="center"/>
    </xf>
    <xf numFmtId="10" fontId="49" fillId="0" borderId="10" xfId="59" applyNumberFormat="1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49" fillId="0" borderId="17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" fontId="49" fillId="0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/>
    </xf>
    <xf numFmtId="173" fontId="49" fillId="0" borderId="10" xfId="0" applyNumberFormat="1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0" fillId="0" borderId="1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49" fillId="33" borderId="15" xfId="0" applyFont="1" applyFill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0" fillId="0" borderId="0" xfId="0" applyNumberFormat="1" applyFill="1" applyBorder="1" applyAlignment="1">
      <alignment horizontal="center" vertical="center"/>
    </xf>
    <xf numFmtId="1" fontId="2" fillId="5" borderId="1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2" fillId="5" borderId="13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vertical="center"/>
    </xf>
    <xf numFmtId="0" fontId="49" fillId="33" borderId="0" xfId="0" applyFont="1" applyFill="1" applyBorder="1" applyAlignment="1">
      <alignment vertical="center"/>
    </xf>
    <xf numFmtId="1" fontId="2" fillId="5" borderId="13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2" fontId="49" fillId="0" borderId="10" xfId="0" applyNumberFormat="1" applyFont="1" applyBorder="1" applyAlignment="1">
      <alignment horizontal="center" vertical="center"/>
    </xf>
    <xf numFmtId="1" fontId="2" fillId="5" borderId="18" xfId="0" applyNumberFormat="1" applyFont="1" applyFill="1" applyBorder="1" applyAlignment="1">
      <alignment horizontal="center" vertical="center"/>
    </xf>
    <xf numFmtId="1" fontId="2" fillId="5" borderId="12" xfId="0" applyNumberFormat="1" applyFont="1" applyFill="1" applyBorder="1" applyAlignment="1">
      <alignment horizontal="center" vertical="center"/>
    </xf>
    <xf numFmtId="1" fontId="49" fillId="0" borderId="10" xfId="0" applyNumberFormat="1" applyFont="1" applyFill="1" applyBorder="1" applyAlignment="1">
      <alignment vertical="center" wrapText="1"/>
    </xf>
    <xf numFmtId="1" fontId="21" fillId="35" borderId="19" xfId="0" applyNumberFormat="1" applyFont="1" applyFill="1" applyBorder="1" applyAlignment="1">
      <alignment horizontal="center" vertical="center"/>
    </xf>
    <xf numFmtId="1" fontId="49" fillId="0" borderId="0" xfId="0" applyNumberFormat="1" applyFont="1" applyFill="1" applyBorder="1" applyAlignment="1">
      <alignment horizontal="center" vertical="center"/>
    </xf>
    <xf numFmtId="1" fontId="49" fillId="0" borderId="0" xfId="0" applyNumberFormat="1" applyFont="1" applyFill="1" applyBorder="1" applyAlignment="1">
      <alignment vertical="center" wrapText="1"/>
    </xf>
    <xf numFmtId="1" fontId="21" fillId="35" borderId="0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" fontId="52" fillId="0" borderId="14" xfId="0" applyNumberFormat="1" applyFont="1" applyFill="1" applyBorder="1" applyAlignment="1">
      <alignment horizontal="center" vertical="center"/>
    </xf>
    <xf numFmtId="1" fontId="0" fillId="0" borderId="11" xfId="0" applyNumberFormat="1" applyBorder="1" applyAlignment="1">
      <alignment vertical="center"/>
    </xf>
    <xf numFmtId="1" fontId="0" fillId="38" borderId="11" xfId="0" applyNumberFormat="1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" fontId="49" fillId="0" borderId="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" fontId="49" fillId="0" borderId="13" xfId="0" applyNumberFormat="1" applyFont="1" applyBorder="1" applyAlignment="1">
      <alignment vertical="center"/>
    </xf>
    <xf numFmtId="1" fontId="52" fillId="0" borderId="13" xfId="0" applyNumberFormat="1" applyFont="1" applyFill="1" applyBorder="1" applyAlignment="1">
      <alignment horizontal="center" vertical="center"/>
    </xf>
    <xf numFmtId="1" fontId="52" fillId="0" borderId="15" xfId="0" applyNumberFormat="1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" fontId="49" fillId="0" borderId="15" xfId="0" applyNumberFormat="1" applyFont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vertical="center" wrapText="1"/>
    </xf>
    <xf numFmtId="0" fontId="49" fillId="33" borderId="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2" fontId="0" fillId="35" borderId="10" xfId="0" applyNumberForma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2" fontId="0" fillId="35" borderId="14" xfId="0" applyNumberForma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2" fontId="58" fillId="0" borderId="10" xfId="0" applyNumberFormat="1" applyFont="1" applyBorder="1" applyAlignment="1">
      <alignment horizontal="center" vertical="center" wrapText="1"/>
    </xf>
    <xf numFmtId="10" fontId="49" fillId="0" borderId="10" xfId="59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Alignment="1">
      <alignment vertical="center" wrapText="1"/>
    </xf>
    <xf numFmtId="0" fontId="0" fillId="38" borderId="10" xfId="0" applyFill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1" fontId="52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5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2" fontId="58" fillId="0" borderId="0" xfId="0" applyNumberFormat="1" applyFont="1" applyFill="1" applyBorder="1" applyAlignment="1">
      <alignment horizontal="center" vertical="center" wrapText="1"/>
    </xf>
    <xf numFmtId="10" fontId="49" fillId="0" borderId="0" xfId="59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vertical="center"/>
    </xf>
    <xf numFmtId="1" fontId="2" fillId="5" borderId="0" xfId="0" applyNumberFormat="1" applyFont="1" applyFill="1" applyBorder="1" applyAlignment="1">
      <alignment horizontal="center" vertical="center"/>
    </xf>
    <xf numFmtId="1" fontId="2" fillId="5" borderId="18" xfId="0" applyNumberFormat="1" applyFont="1" applyFill="1" applyBorder="1" applyAlignment="1">
      <alignment horizontal="center" vertical="center"/>
    </xf>
    <xf numFmtId="1" fontId="2" fillId="5" borderId="12" xfId="0" applyNumberFormat="1" applyFont="1" applyFill="1" applyBorder="1" applyAlignment="1">
      <alignment horizontal="center" vertical="center"/>
    </xf>
    <xf numFmtId="1" fontId="2" fillId="35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 wrapText="1"/>
    </xf>
    <xf numFmtId="1" fontId="0" fillId="0" borderId="0" xfId="0" applyNumberFormat="1" applyFill="1" applyBorder="1" applyAlignment="1">
      <alignment vertical="center" wrapText="1"/>
    </xf>
    <xf numFmtId="1" fontId="49" fillId="0" borderId="15" xfId="0" applyNumberFormat="1" applyFont="1" applyBorder="1" applyAlignment="1">
      <alignment vertical="center" wrapText="1"/>
    </xf>
    <xf numFmtId="1" fontId="52" fillId="0" borderId="15" xfId="0" applyNumberFormat="1" applyFont="1" applyFill="1" applyBorder="1" applyAlignment="1">
      <alignment horizontal="center" vertical="center" wrapText="1"/>
    </xf>
    <xf numFmtId="1" fontId="52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2" fontId="60" fillId="33" borderId="10" xfId="0" applyNumberFormat="1" applyFont="1" applyFill="1" applyBorder="1" applyAlignment="1">
      <alignment horizontal="center" vertical="center" wrapText="1"/>
    </xf>
    <xf numFmtId="2" fontId="60" fillId="33" borderId="10" xfId="0" applyNumberFormat="1" applyFont="1" applyFill="1" applyBorder="1" applyAlignment="1">
      <alignment horizontal="center" vertical="center"/>
    </xf>
    <xf numFmtId="1" fontId="52" fillId="0" borderId="15" xfId="0" applyNumberFormat="1" applyFont="1" applyBorder="1" applyAlignment="1">
      <alignment horizontal="center" vertical="center"/>
    </xf>
    <xf numFmtId="1" fontId="52" fillId="0" borderId="14" xfId="0" applyNumberFormat="1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1" fontId="49" fillId="0" borderId="14" xfId="0" applyNumberFormat="1" applyFont="1" applyBorder="1" applyAlignment="1">
      <alignment horizontal="center" vertical="center"/>
    </xf>
    <xf numFmtId="1" fontId="2" fillId="35" borderId="15" xfId="0" applyNumberFormat="1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1" fontId="52" fillId="0" borderId="11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1" fontId="49" fillId="0" borderId="19" xfId="0" applyNumberFormat="1" applyFont="1" applyBorder="1" applyAlignment="1">
      <alignment vertical="center"/>
    </xf>
    <xf numFmtId="1" fontId="52" fillId="0" borderId="22" xfId="0" applyNumberFormat="1" applyFont="1" applyBorder="1" applyAlignment="1">
      <alignment horizontal="center" vertical="center"/>
    </xf>
    <xf numFmtId="1" fontId="2" fillId="35" borderId="19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1" fontId="52" fillId="0" borderId="14" xfId="0" applyNumberFormat="1" applyFont="1" applyBorder="1" applyAlignment="1">
      <alignment horizontal="center" vertical="center" wrapText="1"/>
    </xf>
    <xf numFmtId="1" fontId="52" fillId="0" borderId="15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1" fontId="49" fillId="0" borderId="14" xfId="0" applyNumberFormat="1" applyFont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vertical="center" wrapText="1"/>
    </xf>
    <xf numFmtId="1" fontId="49" fillId="38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" fontId="49" fillId="34" borderId="20" xfId="0" applyNumberFormat="1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/>
    </xf>
    <xf numFmtId="1" fontId="52" fillId="0" borderId="0" xfId="0" applyNumberFormat="1" applyFont="1" applyFill="1" applyBorder="1" applyAlignment="1">
      <alignment vertical="center" wrapText="1"/>
    </xf>
    <xf numFmtId="1" fontId="52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2" fontId="49" fillId="0" borderId="20" xfId="0" applyNumberFormat="1" applyFont="1" applyBorder="1" applyAlignment="1">
      <alignment horizontal="center" vertical="center"/>
    </xf>
    <xf numFmtId="1" fontId="2" fillId="35" borderId="2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8" xfId="0" applyFill="1" applyBorder="1" applyAlignment="1">
      <alignment vertical="center"/>
    </xf>
    <xf numFmtId="0" fontId="0" fillId="0" borderId="18" xfId="0" applyBorder="1" applyAlignment="1">
      <alignment vertical="center"/>
    </xf>
    <xf numFmtId="1" fontId="49" fillId="38" borderId="0" xfId="0" applyNumberFormat="1" applyFont="1" applyFill="1" applyBorder="1" applyAlignment="1">
      <alignment horizontal="center" vertical="center"/>
    </xf>
    <xf numFmtId="0" fontId="0" fillId="38" borderId="0" xfId="0" applyFill="1" applyBorder="1" applyAlignment="1">
      <alignment vertical="center"/>
    </xf>
    <xf numFmtId="0" fontId="49" fillId="38" borderId="0" xfId="0" applyFont="1" applyFill="1" applyBorder="1" applyAlignment="1">
      <alignment vertical="center"/>
    </xf>
    <xf numFmtId="1" fontId="49" fillId="38" borderId="0" xfId="0" applyNumberFormat="1" applyFont="1" applyFill="1" applyBorder="1" applyAlignment="1">
      <alignment vertical="center" wrapText="1"/>
    </xf>
    <xf numFmtId="1" fontId="49" fillId="38" borderId="0" xfId="0" applyNumberFormat="1" applyFont="1" applyFill="1" applyBorder="1" applyAlignment="1">
      <alignment horizontal="left" vertical="center"/>
    </xf>
    <xf numFmtId="1" fontId="49" fillId="38" borderId="0" xfId="0" applyNumberFormat="1" applyFont="1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0" fontId="49" fillId="38" borderId="10" xfId="0" applyFont="1" applyFill="1" applyBorder="1" applyAlignment="1">
      <alignment vertical="center"/>
    </xf>
    <xf numFmtId="1" fontId="49" fillId="38" borderId="10" xfId="0" applyNumberFormat="1" applyFont="1" applyFill="1" applyBorder="1" applyAlignment="1">
      <alignment vertical="center" wrapText="1"/>
    </xf>
    <xf numFmtId="0" fontId="0" fillId="38" borderId="0" xfId="0" applyFill="1" applyAlignment="1">
      <alignment vertical="center"/>
    </xf>
    <xf numFmtId="1" fontId="0" fillId="38" borderId="0" xfId="0" applyNumberFormat="1" applyFill="1" applyAlignment="1">
      <alignment vertical="center"/>
    </xf>
    <xf numFmtId="1" fontId="49" fillId="0" borderId="20" xfId="0" applyNumberFormat="1" applyFont="1" applyBorder="1" applyAlignment="1">
      <alignment horizontal="center" vertical="center"/>
    </xf>
    <xf numFmtId="1" fontId="0" fillId="38" borderId="0" xfId="0" applyNumberFormat="1" applyFill="1" applyBorder="1" applyAlignment="1">
      <alignment vertical="center"/>
    </xf>
    <xf numFmtId="0" fontId="0" fillId="38" borderId="0" xfId="0" applyFill="1" applyBorder="1" applyAlignment="1">
      <alignment horizontal="center" vertical="center"/>
    </xf>
    <xf numFmtId="0" fontId="49" fillId="38" borderId="0" xfId="0" applyFont="1" applyFill="1" applyBorder="1" applyAlignment="1">
      <alignment horizontal="center" vertical="center"/>
    </xf>
    <xf numFmtId="1" fontId="2" fillId="35" borderId="17" xfId="0" applyNumberFormat="1" applyFont="1" applyFill="1" applyBorder="1" applyAlignment="1">
      <alignment horizontal="center" vertical="center"/>
    </xf>
    <xf numFmtId="1" fontId="2" fillId="35" borderId="11" xfId="0" applyNumberFormat="1" applyFont="1" applyFill="1" applyBorder="1" applyAlignment="1">
      <alignment horizontal="center" vertical="center"/>
    </xf>
    <xf numFmtId="1" fontId="49" fillId="33" borderId="14" xfId="0" applyNumberFormat="1" applyFont="1" applyFill="1" applyBorder="1" applyAlignment="1">
      <alignment horizontal="center" vertical="center"/>
    </xf>
    <xf numFmtId="0" fontId="49" fillId="38" borderId="10" xfId="0" applyFont="1" applyFill="1" applyBorder="1" applyAlignment="1">
      <alignment horizontal="center" vertical="center"/>
    </xf>
    <xf numFmtId="1" fontId="49" fillId="35" borderId="15" xfId="0" applyNumberFormat="1" applyFont="1" applyFill="1" applyBorder="1" applyAlignment="1">
      <alignment horizontal="center" vertical="center"/>
    </xf>
    <xf numFmtId="1" fontId="0" fillId="0" borderId="20" xfId="0" applyNumberFormat="1" applyBorder="1" applyAlignment="1">
      <alignment vertical="center"/>
    </xf>
    <xf numFmtId="1" fontId="0" fillId="38" borderId="20" xfId="0" applyNumberFormat="1" applyFill="1" applyBorder="1" applyAlignment="1">
      <alignment horizontal="center" vertical="center"/>
    </xf>
    <xf numFmtId="1" fontId="0" fillId="12" borderId="15" xfId="0" applyNumberFormat="1" applyFill="1" applyBorder="1" applyAlignment="1">
      <alignment horizontal="center"/>
    </xf>
    <xf numFmtId="1" fontId="0" fillId="12" borderId="16" xfId="0" applyNumberFormat="1" applyFill="1" applyBorder="1" applyAlignment="1">
      <alignment horizontal="center"/>
    </xf>
    <xf numFmtId="1" fontId="0" fillId="12" borderId="0" xfId="0" applyNumberFormat="1" applyFill="1" applyBorder="1" applyAlignment="1">
      <alignment horizontal="center"/>
    </xf>
    <xf numFmtId="1" fontId="0" fillId="40" borderId="15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40" borderId="16" xfId="0" applyNumberFormat="1" applyFill="1" applyBorder="1" applyAlignment="1">
      <alignment horizontal="center"/>
    </xf>
    <xf numFmtId="1" fontId="0" fillId="40" borderId="0" xfId="0" applyNumberFormat="1" applyFill="1" applyBorder="1" applyAlignment="1">
      <alignment horizontal="center"/>
    </xf>
    <xf numFmtId="0" fontId="0" fillId="38" borderId="0" xfId="0" applyFill="1" applyBorder="1" applyAlignment="1">
      <alignment vertical="top" wrapText="1"/>
    </xf>
    <xf numFmtId="1" fontId="52" fillId="0" borderId="15" xfId="0" applyNumberFormat="1" applyFont="1" applyBorder="1" applyAlignment="1">
      <alignment vertical="center"/>
    </xf>
    <xf numFmtId="1" fontId="0" fillId="35" borderId="15" xfId="0" applyNumberFormat="1" applyFill="1" applyBorder="1" applyAlignment="1">
      <alignment horizontal="center" vertical="center"/>
    </xf>
    <xf numFmtId="1" fontId="0" fillId="35" borderId="13" xfId="0" applyNumberFormat="1" applyFill="1" applyBorder="1" applyAlignment="1">
      <alignment horizontal="center" vertical="center"/>
    </xf>
    <xf numFmtId="1" fontId="0" fillId="35" borderId="16" xfId="0" applyNumberFormat="1" applyFill="1" applyBorder="1" applyAlignment="1">
      <alignment horizontal="center" vertical="center"/>
    </xf>
    <xf numFmtId="1" fontId="0" fillId="35" borderId="0" xfId="0" applyNumberFormat="1" applyFill="1" applyBorder="1" applyAlignment="1">
      <alignment horizontal="center" vertical="center"/>
    </xf>
    <xf numFmtId="1" fontId="0" fillId="35" borderId="0" xfId="0" applyNumberFormat="1" applyFill="1" applyBorder="1" applyAlignment="1">
      <alignment horizontal="center"/>
    </xf>
    <xf numFmtId="1" fontId="52" fillId="38" borderId="10" xfId="0" applyNumberFormat="1" applyFont="1" applyFill="1" applyBorder="1" applyAlignment="1">
      <alignment horizontal="center" vertical="center"/>
    </xf>
    <xf numFmtId="1" fontId="49" fillId="38" borderId="14" xfId="0" applyNumberFormat="1" applyFont="1" applyFill="1" applyBorder="1" applyAlignment="1">
      <alignment horizontal="center" vertical="center"/>
    </xf>
    <xf numFmtId="0" fontId="0" fillId="38" borderId="0" xfId="0" applyFill="1" applyBorder="1" applyAlignment="1">
      <alignment vertical="center" wrapText="1"/>
    </xf>
    <xf numFmtId="1" fontId="54" fillId="40" borderId="15" xfId="0" applyNumberFormat="1" applyFont="1" applyFill="1" applyBorder="1" applyAlignment="1">
      <alignment horizontal="center"/>
    </xf>
    <xf numFmtId="1" fontId="54" fillId="0" borderId="15" xfId="0" applyNumberFormat="1" applyFont="1" applyBorder="1" applyAlignment="1">
      <alignment horizontal="center"/>
    </xf>
    <xf numFmtId="1" fontId="54" fillId="40" borderId="16" xfId="0" applyNumberFormat="1" applyFont="1" applyFill="1" applyBorder="1" applyAlignment="1">
      <alignment horizontal="center"/>
    </xf>
    <xf numFmtId="1" fontId="54" fillId="0" borderId="0" xfId="0" applyNumberFormat="1" applyFont="1" applyBorder="1" applyAlignment="1">
      <alignment horizontal="center"/>
    </xf>
    <xf numFmtId="1" fontId="54" fillId="40" borderId="0" xfId="0" applyNumberFormat="1" applyFont="1" applyFill="1" applyBorder="1" applyAlignment="1">
      <alignment horizontal="center"/>
    </xf>
    <xf numFmtId="1" fontId="54" fillId="0" borderId="16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54" fillId="40" borderId="15" xfId="0" applyFont="1" applyFill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40" borderId="0" xfId="0" applyFont="1" applyFill="1" applyBorder="1" applyAlignment="1">
      <alignment horizontal="center"/>
    </xf>
    <xf numFmtId="0" fontId="54" fillId="0" borderId="0" xfId="0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40" borderId="13" xfId="0" applyNumberFormat="1" applyFill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49" fillId="38" borderId="0" xfId="0" applyFont="1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top" wrapText="1"/>
    </xf>
    <xf numFmtId="1" fontId="2" fillId="5" borderId="15" xfId="0" applyNumberFormat="1" applyFont="1" applyFill="1" applyBorder="1" applyAlignment="1">
      <alignment horizontal="center" vertical="center"/>
    </xf>
    <xf numFmtId="1" fontId="2" fillId="5" borderId="13" xfId="0" applyNumberFormat="1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1" fontId="2" fillId="5" borderId="15" xfId="0" applyNumberFormat="1" applyFont="1" applyFill="1" applyBorder="1" applyAlignment="1">
      <alignment horizontal="center" vertical="center"/>
    </xf>
    <xf numFmtId="1" fontId="49" fillId="34" borderId="20" xfId="0" applyNumberFormat="1" applyFont="1" applyFill="1" applyBorder="1" applyAlignment="1">
      <alignment horizontal="center" vertical="center" wrapText="1"/>
    </xf>
    <xf numFmtId="1" fontId="49" fillId="34" borderId="11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1" fontId="49" fillId="37" borderId="15" xfId="0" applyNumberFormat="1" applyFont="1" applyFill="1" applyBorder="1" applyAlignment="1">
      <alignment horizontal="center" vertical="center" wrapText="1"/>
    </xf>
    <xf numFmtId="1" fontId="49" fillId="37" borderId="14" xfId="0" applyNumberFormat="1" applyFont="1" applyFill="1" applyBorder="1" applyAlignment="1">
      <alignment horizontal="center" vertical="center" wrapText="1"/>
    </xf>
    <xf numFmtId="1" fontId="52" fillId="37" borderId="15" xfId="0" applyNumberFormat="1" applyFont="1" applyFill="1" applyBorder="1" applyAlignment="1">
      <alignment horizontal="center" vertical="center"/>
    </xf>
    <xf numFmtId="1" fontId="52" fillId="37" borderId="13" xfId="0" applyNumberFormat="1" applyFont="1" applyFill="1" applyBorder="1" applyAlignment="1">
      <alignment horizontal="center" vertical="center"/>
    </xf>
    <xf numFmtId="1" fontId="52" fillId="37" borderId="14" xfId="0" applyNumberFormat="1" applyFont="1" applyFill="1" applyBorder="1" applyAlignment="1">
      <alignment horizontal="center" vertical="center"/>
    </xf>
    <xf numFmtId="0" fontId="0" fillId="17" borderId="16" xfId="0" applyFill="1" applyBorder="1" applyAlignment="1">
      <alignment horizontal="center" vertical="top" wrapText="1"/>
    </xf>
    <xf numFmtId="0" fontId="0" fillId="17" borderId="18" xfId="0" applyFill="1" applyBorder="1" applyAlignment="1">
      <alignment horizontal="center" vertical="top" wrapText="1"/>
    </xf>
    <xf numFmtId="0" fontId="49" fillId="8" borderId="15" xfId="0" applyFont="1" applyFill="1" applyBorder="1" applyAlignment="1">
      <alignment horizontal="center" vertical="center"/>
    </xf>
    <xf numFmtId="0" fontId="49" fillId="8" borderId="13" xfId="0" applyFont="1" applyFill="1" applyBorder="1" applyAlignment="1">
      <alignment horizontal="center" vertical="center"/>
    </xf>
    <xf numFmtId="0" fontId="49" fillId="8" borderId="14" xfId="0" applyFont="1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2" fillId="5" borderId="13" xfId="0" applyNumberFormat="1" applyFont="1" applyFill="1" applyBorder="1" applyAlignment="1">
      <alignment horizontal="center" vertical="center"/>
    </xf>
    <xf numFmtId="1" fontId="2" fillId="5" borderId="14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38" borderId="0" xfId="0" applyFont="1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" fontId="52" fillId="37" borderId="12" xfId="0" applyNumberFormat="1" applyFont="1" applyFill="1" applyBorder="1" applyAlignment="1">
      <alignment horizontal="center" vertical="center"/>
    </xf>
    <xf numFmtId="1" fontId="52" fillId="37" borderId="22" xfId="0" applyNumberFormat="1" applyFont="1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" fontId="52" fillId="37" borderId="15" xfId="0" applyNumberFormat="1" applyFont="1" applyFill="1" applyBorder="1" applyAlignment="1">
      <alignment horizontal="center" vertical="center" wrapText="1"/>
    </xf>
    <xf numFmtId="1" fontId="52" fillId="37" borderId="12" xfId="0" applyNumberFormat="1" applyFont="1" applyFill="1" applyBorder="1" applyAlignment="1">
      <alignment horizontal="center" vertical="center" wrapText="1"/>
    </xf>
    <xf numFmtId="1" fontId="52" fillId="37" borderId="22" xfId="0" applyNumberFormat="1" applyFont="1" applyFill="1" applyBorder="1" applyAlignment="1">
      <alignment horizontal="center" vertical="center" wrapText="1"/>
    </xf>
    <xf numFmtId="1" fontId="52" fillId="37" borderId="13" xfId="0" applyNumberFormat="1" applyFont="1" applyFill="1" applyBorder="1" applyAlignment="1">
      <alignment horizontal="center" vertical="center" wrapText="1"/>
    </xf>
    <xf numFmtId="1" fontId="52" fillId="37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" fontId="52" fillId="37" borderId="16" xfId="0" applyNumberFormat="1" applyFont="1" applyFill="1" applyBorder="1" applyAlignment="1">
      <alignment horizontal="center" vertical="center"/>
    </xf>
    <xf numFmtId="1" fontId="52" fillId="37" borderId="18" xfId="0" applyNumberFormat="1" applyFont="1" applyFill="1" applyBorder="1" applyAlignment="1">
      <alignment horizontal="center" vertical="center"/>
    </xf>
    <xf numFmtId="1" fontId="52" fillId="37" borderId="3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49" fillId="8" borderId="15" xfId="0" applyFont="1" applyFill="1" applyBorder="1" applyAlignment="1">
      <alignment horizontal="center" vertical="center" wrapText="1"/>
    </xf>
    <xf numFmtId="0" fontId="49" fillId="8" borderId="13" xfId="0" applyFont="1" applyFill="1" applyBorder="1" applyAlignment="1">
      <alignment horizontal="center" vertical="center" wrapText="1"/>
    </xf>
    <xf numFmtId="0" fontId="49" fillId="8" borderId="14" xfId="0" applyFont="1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 wrapText="1"/>
    </xf>
    <xf numFmtId="0" fontId="0" fillId="38" borderId="14" xfId="0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/>
    </xf>
    <xf numFmtId="0" fontId="0" fillId="38" borderId="0" xfId="0" applyFill="1" applyBorder="1" applyAlignment="1">
      <alignment horizontal="center" vertical="top" wrapText="1"/>
    </xf>
    <xf numFmtId="0" fontId="49" fillId="38" borderId="10" xfId="0" applyFont="1" applyFill="1" applyBorder="1" applyAlignment="1">
      <alignment horizontal="center" vertical="center"/>
    </xf>
    <xf numFmtId="1" fontId="52" fillId="37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38" borderId="16" xfId="0" applyFill="1" applyBorder="1" applyAlignment="1">
      <alignment horizontal="center" vertical="top" wrapText="1"/>
    </xf>
    <xf numFmtId="0" fontId="0" fillId="38" borderId="18" xfId="0" applyFill="1" applyBorder="1" applyAlignment="1">
      <alignment horizontal="center" vertical="top" wrapText="1"/>
    </xf>
    <xf numFmtId="0" fontId="49" fillId="38" borderId="15" xfId="0" applyFont="1" applyFill="1" applyBorder="1" applyAlignment="1">
      <alignment horizontal="center" vertical="center"/>
    </xf>
    <xf numFmtId="0" fontId="49" fillId="38" borderId="13" xfId="0" applyFont="1" applyFill="1" applyBorder="1" applyAlignment="1">
      <alignment horizontal="center" vertical="center"/>
    </xf>
    <xf numFmtId="0" fontId="49" fillId="38" borderId="14" xfId="0" applyFont="1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 wrapText="1"/>
    </xf>
    <xf numFmtId="1" fontId="52" fillId="38" borderId="15" xfId="0" applyNumberFormat="1" applyFont="1" applyFill="1" applyBorder="1" applyAlignment="1">
      <alignment horizontal="center" vertical="center"/>
    </xf>
    <xf numFmtId="1" fontId="52" fillId="38" borderId="12" xfId="0" applyNumberFormat="1" applyFont="1" applyFill="1" applyBorder="1" applyAlignment="1">
      <alignment horizontal="center" vertical="center"/>
    </xf>
    <xf numFmtId="1" fontId="52" fillId="38" borderId="13" xfId="0" applyNumberFormat="1" applyFont="1" applyFill="1" applyBorder="1" applyAlignment="1">
      <alignment horizontal="center" vertical="center"/>
    </xf>
    <xf numFmtId="1" fontId="52" fillId="38" borderId="14" xfId="0" applyNumberFormat="1" applyFont="1" applyFill="1" applyBorder="1" applyAlignment="1">
      <alignment horizontal="center" vertical="center"/>
    </xf>
    <xf numFmtId="1" fontId="52" fillId="37" borderId="19" xfId="0" applyNumberFormat="1" applyFont="1" applyFill="1" applyBorder="1" applyAlignment="1">
      <alignment vertical="center"/>
    </xf>
    <xf numFmtId="1" fontId="52" fillId="37" borderId="16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2"/>
  <sheetViews>
    <sheetView zoomScalePageLayoutView="0" workbookViewId="0" topLeftCell="A60">
      <selection activeCell="C11" sqref="C11:D75"/>
    </sheetView>
  </sheetViews>
  <sheetFormatPr defaultColWidth="10.421875" defaultRowHeight="15"/>
  <cols>
    <col min="1" max="1" width="12.57421875" style="12" customWidth="1"/>
    <col min="2" max="3" width="15.140625" style="12" bestFit="1" customWidth="1"/>
    <col min="4" max="4" width="12.8515625" style="12" bestFit="1" customWidth="1"/>
    <col min="5" max="5" width="18.140625" style="12" bestFit="1" customWidth="1"/>
    <col min="6" max="6" width="8.8515625" style="12" customWidth="1"/>
    <col min="7" max="7" width="8.57421875" style="12" customWidth="1"/>
    <col min="8" max="8" width="9.8515625" style="1" customWidth="1"/>
    <col min="9" max="9" width="12.57421875" style="1" customWidth="1"/>
    <col min="10" max="10" width="7.57421875" style="1" customWidth="1"/>
    <col min="11" max="11" width="6.8515625" style="1" customWidth="1"/>
    <col min="12" max="247" width="8.8515625" style="1" customWidth="1"/>
    <col min="248" max="248" width="24.57421875" style="1" customWidth="1"/>
    <col min="249" max="249" width="6.00390625" style="1" bestFit="1" customWidth="1"/>
    <col min="250" max="253" width="5.8515625" style="1" bestFit="1" customWidth="1"/>
    <col min="254" max="254" width="6.57421875" style="1" bestFit="1" customWidth="1"/>
    <col min="255" max="255" width="7.00390625" style="1" customWidth="1"/>
    <col min="256" max="16384" width="10.421875" style="1" customWidth="1"/>
  </cols>
  <sheetData>
    <row r="1" spans="1:14" ht="19.5" customHeight="1">
      <c r="A1" s="301" t="s">
        <v>110</v>
      </c>
      <c r="B1" s="302"/>
      <c r="C1" s="302"/>
      <c r="D1" s="302"/>
      <c r="E1" s="303" t="s">
        <v>85</v>
      </c>
      <c r="F1" s="304"/>
      <c r="G1" s="304"/>
      <c r="H1" s="304"/>
      <c r="I1" s="304"/>
      <c r="J1" s="304"/>
      <c r="K1" s="304"/>
      <c r="L1" s="304"/>
      <c r="M1" s="304"/>
      <c r="N1" s="304"/>
    </row>
    <row r="2" spans="1:7" ht="19.5" customHeight="1" thickBot="1">
      <c r="A2" s="305" t="s">
        <v>0</v>
      </c>
      <c r="B2" s="302"/>
      <c r="C2" s="302"/>
      <c r="D2" s="302"/>
      <c r="E2" s="306" t="s">
        <v>92</v>
      </c>
      <c r="F2" s="6" t="s">
        <v>76</v>
      </c>
      <c r="G2" s="6" t="s">
        <v>77</v>
      </c>
    </row>
    <row r="3" spans="1:23" ht="19.5" customHeight="1">
      <c r="A3" s="301" t="s">
        <v>111</v>
      </c>
      <c r="B3" s="302"/>
      <c r="C3" s="302"/>
      <c r="D3" s="302"/>
      <c r="E3" s="307"/>
      <c r="F3" s="6">
        <f>CEILING((0.75*AVERAGE(C11:C75)),1)</f>
        <v>36</v>
      </c>
      <c r="G3" s="6">
        <f>CEILING((0.75*AVERAGE(D11:D75)),1)</f>
        <v>32</v>
      </c>
      <c r="K3" s="27" t="s">
        <v>93</v>
      </c>
      <c r="L3" s="27" t="s">
        <v>81</v>
      </c>
      <c r="M3" s="28"/>
      <c r="O3" s="308" t="s">
        <v>122</v>
      </c>
      <c r="P3" s="309"/>
      <c r="Q3" s="309"/>
      <c r="R3" s="309"/>
      <c r="S3" s="309"/>
      <c r="T3" s="309"/>
      <c r="U3" s="309"/>
      <c r="V3" s="309"/>
      <c r="W3" s="310"/>
    </row>
    <row r="4" spans="1:23" ht="32.25" customHeight="1">
      <c r="A4" s="301" t="s">
        <v>112</v>
      </c>
      <c r="B4" s="302"/>
      <c r="C4" s="302"/>
      <c r="D4" s="302"/>
      <c r="E4" s="8" t="s">
        <v>86</v>
      </c>
      <c r="F4" s="9">
        <f>COUNTIF(C11:C75,"&gt;="&amp;F3)</f>
        <v>63</v>
      </c>
      <c r="G4" s="9">
        <f>COUNTIF(D11:D75,"&gt;="&amp;G3)</f>
        <v>63</v>
      </c>
      <c r="K4" s="35" t="s">
        <v>94</v>
      </c>
      <c r="L4" s="35">
        <v>3</v>
      </c>
      <c r="O4" s="311"/>
      <c r="P4" s="312"/>
      <c r="Q4" s="312"/>
      <c r="R4" s="312"/>
      <c r="S4" s="312"/>
      <c r="T4" s="312"/>
      <c r="U4" s="312"/>
      <c r="V4" s="312"/>
      <c r="W4" s="313"/>
    </row>
    <row r="5" spans="1:23" ht="19.5" customHeight="1">
      <c r="A5" s="301" t="s">
        <v>113</v>
      </c>
      <c r="B5" s="302"/>
      <c r="C5" s="302"/>
      <c r="D5" s="302"/>
      <c r="E5" s="10" t="s">
        <v>87</v>
      </c>
      <c r="F5" s="11">
        <f>(F4/COUNT(C11:C75))*100</f>
        <v>96.92307692307692</v>
      </c>
      <c r="G5" s="11">
        <f>(G4/COUNT(D11:D75))*100</f>
        <v>96.92307692307692</v>
      </c>
      <c r="K5" s="35" t="s">
        <v>95</v>
      </c>
      <c r="L5" s="35">
        <v>2</v>
      </c>
      <c r="O5" s="311"/>
      <c r="P5" s="312"/>
      <c r="Q5" s="312"/>
      <c r="R5" s="312"/>
      <c r="S5" s="312"/>
      <c r="T5" s="312"/>
      <c r="U5" s="312"/>
      <c r="V5" s="312"/>
      <c r="W5" s="313"/>
    </row>
    <row r="6" spans="2:23" ht="19.5" customHeight="1">
      <c r="B6" s="13" t="s">
        <v>1</v>
      </c>
      <c r="C6" s="14" t="s">
        <v>76</v>
      </c>
      <c r="D6" s="14" t="s">
        <v>77</v>
      </c>
      <c r="E6" s="15" t="s">
        <v>81</v>
      </c>
      <c r="F6" s="16">
        <f>IF(F5&gt;=70,3,IF(F5&gt;=60,2,1))</f>
        <v>3</v>
      </c>
      <c r="G6" s="16">
        <f>IF(G5&gt;=70,3,IF(G5&gt;=60,2,1))</f>
        <v>3</v>
      </c>
      <c r="K6" s="35" t="s">
        <v>96</v>
      </c>
      <c r="L6" s="35">
        <v>1</v>
      </c>
      <c r="O6" s="311"/>
      <c r="P6" s="312"/>
      <c r="Q6" s="312"/>
      <c r="R6" s="312"/>
      <c r="S6" s="312"/>
      <c r="T6" s="312"/>
      <c r="U6" s="312"/>
      <c r="V6" s="312"/>
      <c r="W6" s="313"/>
    </row>
    <row r="7" spans="2:23" ht="42.75" customHeight="1" thickBot="1">
      <c r="B7" s="13" t="s">
        <v>2</v>
      </c>
      <c r="C7" s="17" t="s">
        <v>78</v>
      </c>
      <c r="D7" s="17" t="s">
        <v>78</v>
      </c>
      <c r="E7" s="26" t="s">
        <v>88</v>
      </c>
      <c r="F7" s="317">
        <f>AVERAGE(F6:G6)</f>
        <v>3</v>
      </c>
      <c r="G7" s="318"/>
      <c r="O7" s="314"/>
      <c r="P7" s="315"/>
      <c r="Q7" s="315"/>
      <c r="R7" s="315"/>
      <c r="S7" s="315"/>
      <c r="T7" s="315"/>
      <c r="U7" s="315"/>
      <c r="V7" s="315"/>
      <c r="W7" s="316"/>
    </row>
    <row r="8" spans="2:4" ht="24.75" customHeight="1">
      <c r="B8" s="13" t="s">
        <v>3</v>
      </c>
      <c r="C8" s="17" t="s">
        <v>4</v>
      </c>
      <c r="D8" s="17" t="s">
        <v>84</v>
      </c>
    </row>
    <row r="9" spans="2:23" ht="24.75" customHeight="1">
      <c r="B9" s="13" t="s">
        <v>5</v>
      </c>
      <c r="C9" s="17" t="s">
        <v>75</v>
      </c>
      <c r="D9" s="17" t="s">
        <v>75</v>
      </c>
      <c r="E9" s="21"/>
      <c r="F9" s="16" t="s">
        <v>76</v>
      </c>
      <c r="G9" s="16" t="s">
        <v>77</v>
      </c>
      <c r="H9" s="5" t="s">
        <v>90</v>
      </c>
      <c r="I9" s="24" t="s">
        <v>82</v>
      </c>
      <c r="J9" s="24" t="s">
        <v>89</v>
      </c>
      <c r="K9" s="29" t="s">
        <v>97</v>
      </c>
      <c r="L9" s="29" t="s">
        <v>98</v>
      </c>
      <c r="M9" s="29" t="s">
        <v>99</v>
      </c>
      <c r="N9" s="29" t="s">
        <v>100</v>
      </c>
      <c r="O9" s="29" t="s">
        <v>101</v>
      </c>
      <c r="P9" s="29" t="s">
        <v>102</v>
      </c>
      <c r="Q9" s="29" t="s">
        <v>103</v>
      </c>
      <c r="R9" s="29" t="s">
        <v>104</v>
      </c>
      <c r="S9" s="29" t="s">
        <v>109</v>
      </c>
      <c r="T9" s="29" t="s">
        <v>105</v>
      </c>
      <c r="U9" s="29" t="s">
        <v>106</v>
      </c>
      <c r="V9" s="29" t="s">
        <v>107</v>
      </c>
      <c r="W9" s="29" t="s">
        <v>108</v>
      </c>
    </row>
    <row r="10" spans="1:23" s="2" customFormat="1" ht="24.75" customHeight="1">
      <c r="A10" s="18"/>
      <c r="B10" s="13" t="s">
        <v>8</v>
      </c>
      <c r="C10" s="17">
        <v>50</v>
      </c>
      <c r="D10" s="19">
        <v>50</v>
      </c>
      <c r="E10" s="22" t="s">
        <v>6</v>
      </c>
      <c r="F10" s="16">
        <f>$F$6</f>
        <v>3</v>
      </c>
      <c r="G10" s="16">
        <f>$G$6</f>
        <v>3</v>
      </c>
      <c r="H10" s="25">
        <f>$F$7</f>
        <v>3</v>
      </c>
      <c r="I10" s="4">
        <v>2</v>
      </c>
      <c r="J10" s="4">
        <v>3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1:23" ht="24.75" customHeight="1">
      <c r="A11" s="12">
        <v>1</v>
      </c>
      <c r="B11" s="7" t="s">
        <v>9</v>
      </c>
      <c r="C11" s="36">
        <v>48</v>
      </c>
      <c r="D11" s="36">
        <v>46</v>
      </c>
      <c r="E11" s="22" t="s">
        <v>7</v>
      </c>
      <c r="F11" s="16">
        <f>$F$6</f>
        <v>3</v>
      </c>
      <c r="G11" s="16">
        <f>$G$6</f>
        <v>3</v>
      </c>
      <c r="H11" s="25">
        <f>$F$7</f>
        <v>3</v>
      </c>
      <c r="I11" s="23">
        <v>3</v>
      </c>
      <c r="J11" s="23">
        <v>1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ht="24.75" customHeight="1">
      <c r="A12" s="12">
        <v>2</v>
      </c>
      <c r="B12" s="7" t="s">
        <v>10</v>
      </c>
      <c r="C12" s="36">
        <v>44</v>
      </c>
      <c r="D12" s="36">
        <v>48</v>
      </c>
      <c r="E12" s="22" t="s">
        <v>72</v>
      </c>
      <c r="F12" s="16">
        <f>$F$6</f>
        <v>3</v>
      </c>
      <c r="G12" s="16">
        <f>$G$6</f>
        <v>3</v>
      </c>
      <c r="H12" s="25">
        <f>$F$7</f>
        <v>3</v>
      </c>
      <c r="I12" s="23">
        <v>1</v>
      </c>
      <c r="J12" s="23">
        <v>1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ht="24.75" customHeight="1">
      <c r="A13" s="12">
        <v>3</v>
      </c>
      <c r="B13" s="7" t="s">
        <v>11</v>
      </c>
      <c r="C13" s="36">
        <v>44</v>
      </c>
      <c r="D13" s="36">
        <v>46</v>
      </c>
      <c r="E13" s="22" t="s">
        <v>73</v>
      </c>
      <c r="F13" s="16">
        <f>$F$6</f>
        <v>3</v>
      </c>
      <c r="G13" s="16">
        <f>$G$6</f>
        <v>3</v>
      </c>
      <c r="H13" s="25">
        <f>$F$7</f>
        <v>3</v>
      </c>
      <c r="I13" s="23">
        <v>3</v>
      </c>
      <c r="J13" s="23">
        <v>1</v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ht="24.75" customHeight="1">
      <c r="A14" s="12">
        <v>4</v>
      </c>
      <c r="B14" s="7" t="s">
        <v>12</v>
      </c>
      <c r="C14" s="36">
        <v>40</v>
      </c>
      <c r="D14" s="36">
        <v>39</v>
      </c>
      <c r="E14" s="22" t="s">
        <v>74</v>
      </c>
      <c r="F14" s="16">
        <f>$F$6</f>
        <v>3</v>
      </c>
      <c r="G14" s="16">
        <f>$G$6</f>
        <v>3</v>
      </c>
      <c r="H14" s="25">
        <f>$F$7</f>
        <v>3</v>
      </c>
      <c r="I14" s="23">
        <v>2</v>
      </c>
      <c r="J14" s="23">
        <v>1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 ht="24.75" customHeight="1">
      <c r="A15" s="12">
        <v>5</v>
      </c>
      <c r="B15" s="7" t="s">
        <v>13</v>
      </c>
      <c r="C15" s="36">
        <v>38</v>
      </c>
      <c r="D15" s="36">
        <v>30</v>
      </c>
      <c r="E15" s="319" t="s">
        <v>91</v>
      </c>
      <c r="F15" s="320"/>
      <c r="G15" s="320"/>
      <c r="H15" s="321"/>
      <c r="I15" s="25">
        <f>AVERAGE(I10:I14)</f>
        <v>2.2</v>
      </c>
      <c r="J15" s="25">
        <f>AVERAGE(J10:J14)</f>
        <v>1.4</v>
      </c>
      <c r="K15" s="34"/>
      <c r="L15" s="34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 ht="24.75" customHeight="1">
      <c r="A16" s="12">
        <v>6</v>
      </c>
      <c r="B16" s="7" t="s">
        <v>14</v>
      </c>
      <c r="C16" s="36">
        <v>38</v>
      </c>
      <c r="D16" s="36">
        <v>35</v>
      </c>
      <c r="E16" s="319" t="s">
        <v>83</v>
      </c>
      <c r="F16" s="320"/>
      <c r="G16" s="320"/>
      <c r="H16" s="321"/>
      <c r="I16" s="23">
        <f>(($H10*I10+$H11*I11+$H12*I12+$H13*I13+$H14*I14)/SUM(I10:I14))</f>
        <v>3</v>
      </c>
      <c r="J16" s="23">
        <f>(($H10*J10+$H11*J11+$H12*J12+$H13*J13+$H14*J14)/SUM(J10:J14))</f>
        <v>3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8" ht="15" customHeight="1">
      <c r="A17" s="12">
        <v>7</v>
      </c>
      <c r="B17" s="7" t="s">
        <v>15</v>
      </c>
      <c r="C17" s="36">
        <v>48</v>
      </c>
      <c r="D17" s="36">
        <v>36</v>
      </c>
      <c r="E17" s="322" t="s">
        <v>119</v>
      </c>
      <c r="F17" s="323"/>
      <c r="G17" s="323"/>
      <c r="H17" s="323"/>
    </row>
    <row r="18" spans="1:4" ht="24.75" customHeight="1">
      <c r="A18" s="12">
        <v>8</v>
      </c>
      <c r="B18" s="7" t="s">
        <v>16</v>
      </c>
      <c r="C18" s="36">
        <v>47</v>
      </c>
      <c r="D18" s="36">
        <v>45</v>
      </c>
    </row>
    <row r="19" spans="1:7" ht="24.75" customHeight="1">
      <c r="A19" s="12">
        <v>9</v>
      </c>
      <c r="B19" s="7" t="s">
        <v>17</v>
      </c>
      <c r="C19" s="36">
        <v>48</v>
      </c>
      <c r="D19" s="36">
        <v>47</v>
      </c>
      <c r="E19" s="324" t="s">
        <v>117</v>
      </c>
      <c r="F19" s="325"/>
      <c r="G19" s="326"/>
    </row>
    <row r="20" spans="1:9" ht="24.75" customHeight="1">
      <c r="A20" s="12">
        <v>10</v>
      </c>
      <c r="B20" s="7" t="s">
        <v>18</v>
      </c>
      <c r="C20" s="36">
        <v>47</v>
      </c>
      <c r="D20" s="36">
        <v>39</v>
      </c>
      <c r="E20" s="33" t="s">
        <v>118</v>
      </c>
      <c r="F20" s="327" t="s">
        <v>114</v>
      </c>
      <c r="G20" s="328"/>
      <c r="I20" s="32" t="s">
        <v>120</v>
      </c>
    </row>
    <row r="21" spans="1:9" ht="24.75" customHeight="1">
      <c r="A21" s="12">
        <v>11</v>
      </c>
      <c r="B21" s="7" t="s">
        <v>19</v>
      </c>
      <c r="C21" s="36">
        <v>48</v>
      </c>
      <c r="D21" s="36">
        <v>42</v>
      </c>
      <c r="E21" s="33" t="s">
        <v>115</v>
      </c>
      <c r="F21" s="327" t="s">
        <v>116</v>
      </c>
      <c r="G21" s="328"/>
      <c r="I21" s="1" t="s">
        <v>82</v>
      </c>
    </row>
    <row r="22" spans="1:9" ht="24.75" customHeight="1">
      <c r="A22" s="12">
        <v>12</v>
      </c>
      <c r="B22" s="7" t="s">
        <v>20</v>
      </c>
      <c r="C22" s="36">
        <v>50</v>
      </c>
      <c r="D22" s="36">
        <v>44</v>
      </c>
      <c r="I22" s="1" t="s">
        <v>121</v>
      </c>
    </row>
    <row r="23" spans="1:4" ht="24.75" customHeight="1">
      <c r="A23" s="12">
        <v>13</v>
      </c>
      <c r="B23" s="7" t="s">
        <v>21</v>
      </c>
      <c r="C23" s="36">
        <v>48</v>
      </c>
      <c r="D23" s="36">
        <v>38</v>
      </c>
    </row>
    <row r="24" spans="1:4" ht="24.75" customHeight="1">
      <c r="A24" s="12">
        <v>14</v>
      </c>
      <c r="B24" s="7" t="s">
        <v>22</v>
      </c>
      <c r="C24" s="36">
        <v>49</v>
      </c>
      <c r="D24" s="36">
        <v>48</v>
      </c>
    </row>
    <row r="25" spans="1:4" ht="24.75" customHeight="1">
      <c r="A25" s="12">
        <v>15</v>
      </c>
      <c r="B25" s="7" t="s">
        <v>23</v>
      </c>
      <c r="C25" s="36">
        <v>45</v>
      </c>
      <c r="D25" s="36">
        <v>39</v>
      </c>
    </row>
    <row r="26" spans="1:4" ht="24.75" customHeight="1">
      <c r="A26" s="12">
        <v>16</v>
      </c>
      <c r="B26" s="7" t="s">
        <v>24</v>
      </c>
      <c r="C26" s="36">
        <v>48</v>
      </c>
      <c r="D26" s="36">
        <v>41</v>
      </c>
    </row>
    <row r="27" spans="1:4" ht="24.75" customHeight="1">
      <c r="A27" s="12">
        <v>17</v>
      </c>
      <c r="B27" s="7" t="s">
        <v>25</v>
      </c>
      <c r="C27" s="36">
        <v>46</v>
      </c>
      <c r="D27" s="36">
        <v>47</v>
      </c>
    </row>
    <row r="28" spans="1:4" ht="24.75" customHeight="1">
      <c r="A28" s="12">
        <v>18</v>
      </c>
      <c r="B28" s="7" t="s">
        <v>26</v>
      </c>
      <c r="C28" s="36">
        <v>48</v>
      </c>
      <c r="D28" s="36">
        <v>35</v>
      </c>
    </row>
    <row r="29" spans="1:4" ht="24.75" customHeight="1">
      <c r="A29" s="12">
        <v>19</v>
      </c>
      <c r="B29" s="7" t="s">
        <v>27</v>
      </c>
      <c r="C29" s="36">
        <v>49</v>
      </c>
      <c r="D29" s="36">
        <v>40</v>
      </c>
    </row>
    <row r="30" spans="1:4" ht="24.75" customHeight="1">
      <c r="A30" s="12">
        <v>20</v>
      </c>
      <c r="B30" s="7" t="s">
        <v>28</v>
      </c>
      <c r="C30" s="36">
        <v>25</v>
      </c>
      <c r="D30" s="36">
        <v>35</v>
      </c>
    </row>
    <row r="31" spans="1:4" ht="24.75" customHeight="1">
      <c r="A31" s="12">
        <v>21</v>
      </c>
      <c r="B31" s="7" t="s">
        <v>29</v>
      </c>
      <c r="C31" s="36">
        <v>50</v>
      </c>
      <c r="D31" s="36">
        <v>43</v>
      </c>
    </row>
    <row r="32" spans="1:4" ht="24.75" customHeight="1">
      <c r="A32" s="12">
        <v>22</v>
      </c>
      <c r="B32" s="7" t="s">
        <v>30</v>
      </c>
      <c r="C32" s="36">
        <v>50</v>
      </c>
      <c r="D32" s="36">
        <v>48</v>
      </c>
    </row>
    <row r="33" spans="1:4" ht="24.75" customHeight="1">
      <c r="A33" s="12">
        <v>23</v>
      </c>
      <c r="B33" s="7" t="s">
        <v>31</v>
      </c>
      <c r="C33" s="36">
        <v>49</v>
      </c>
      <c r="D33" s="36">
        <v>43</v>
      </c>
    </row>
    <row r="34" spans="1:4" ht="24.75" customHeight="1">
      <c r="A34" s="12">
        <v>24</v>
      </c>
      <c r="B34" s="7" t="s">
        <v>32</v>
      </c>
      <c r="C34" s="36">
        <v>48</v>
      </c>
      <c r="D34" s="36">
        <v>39</v>
      </c>
    </row>
    <row r="35" spans="1:4" ht="24.75" customHeight="1">
      <c r="A35" s="12">
        <v>25</v>
      </c>
      <c r="B35" s="7" t="s">
        <v>33</v>
      </c>
      <c r="C35" s="36">
        <v>50</v>
      </c>
      <c r="D35" s="36">
        <v>42</v>
      </c>
    </row>
    <row r="36" spans="1:4" ht="24.75" customHeight="1">
      <c r="A36" s="12">
        <v>26</v>
      </c>
      <c r="B36" s="7" t="s">
        <v>34</v>
      </c>
      <c r="C36" s="36">
        <v>49</v>
      </c>
      <c r="D36" s="36">
        <v>46</v>
      </c>
    </row>
    <row r="37" spans="1:4" ht="24.75" customHeight="1">
      <c r="A37" s="12">
        <v>27</v>
      </c>
      <c r="B37" s="7" t="s">
        <v>35</v>
      </c>
      <c r="C37" s="36">
        <v>49</v>
      </c>
      <c r="D37" s="36">
        <v>45</v>
      </c>
    </row>
    <row r="38" spans="1:4" ht="24.75" customHeight="1">
      <c r="A38" s="12">
        <v>28</v>
      </c>
      <c r="B38" s="7" t="s">
        <v>36</v>
      </c>
      <c r="C38" s="36">
        <v>47</v>
      </c>
      <c r="D38" s="36">
        <v>36</v>
      </c>
    </row>
    <row r="39" spans="1:4" ht="24.75" customHeight="1">
      <c r="A39" s="12">
        <v>29</v>
      </c>
      <c r="B39" s="7" t="s">
        <v>37</v>
      </c>
      <c r="C39" s="36">
        <v>50</v>
      </c>
      <c r="D39" s="36">
        <v>41</v>
      </c>
    </row>
    <row r="40" spans="1:4" ht="24.75" customHeight="1">
      <c r="A40" s="12">
        <v>30</v>
      </c>
      <c r="B40" s="7" t="s">
        <v>38</v>
      </c>
      <c r="C40" s="36">
        <v>49</v>
      </c>
      <c r="D40" s="36">
        <v>45</v>
      </c>
    </row>
    <row r="41" spans="1:4" ht="24.75" customHeight="1">
      <c r="A41" s="12">
        <v>31</v>
      </c>
      <c r="B41" s="7" t="s">
        <v>39</v>
      </c>
      <c r="C41" s="36">
        <v>49</v>
      </c>
      <c r="D41" s="36">
        <v>45</v>
      </c>
    </row>
    <row r="42" spans="1:4" ht="24.75" customHeight="1">
      <c r="A42" s="12">
        <v>32</v>
      </c>
      <c r="B42" s="7" t="s">
        <v>40</v>
      </c>
      <c r="C42" s="36">
        <v>50</v>
      </c>
      <c r="D42" s="36">
        <v>47</v>
      </c>
    </row>
    <row r="43" spans="1:4" ht="24.75" customHeight="1">
      <c r="A43" s="12">
        <v>33</v>
      </c>
      <c r="B43" s="7" t="s">
        <v>41</v>
      </c>
      <c r="C43" s="36">
        <v>47</v>
      </c>
      <c r="D43" s="36">
        <v>47</v>
      </c>
    </row>
    <row r="44" spans="1:4" ht="24.75" customHeight="1">
      <c r="A44" s="12">
        <v>34</v>
      </c>
      <c r="B44" s="7" t="s">
        <v>42</v>
      </c>
      <c r="C44" s="36">
        <v>50</v>
      </c>
      <c r="D44" s="36">
        <v>37</v>
      </c>
    </row>
    <row r="45" spans="1:4" ht="24.75" customHeight="1">
      <c r="A45" s="12">
        <v>35</v>
      </c>
      <c r="B45" s="7" t="s">
        <v>43</v>
      </c>
      <c r="C45" s="36">
        <v>49</v>
      </c>
      <c r="D45" s="36">
        <v>43</v>
      </c>
    </row>
    <row r="46" spans="1:4" ht="24.75" customHeight="1">
      <c r="A46" s="12">
        <v>36</v>
      </c>
      <c r="B46" s="7" t="s">
        <v>44</v>
      </c>
      <c r="C46" s="36">
        <v>49</v>
      </c>
      <c r="D46" s="36">
        <v>44</v>
      </c>
    </row>
    <row r="47" spans="1:4" ht="24.75" customHeight="1">
      <c r="A47" s="12">
        <v>37</v>
      </c>
      <c r="B47" s="7" t="s">
        <v>45</v>
      </c>
      <c r="C47" s="36">
        <v>44</v>
      </c>
      <c r="D47" s="36">
        <v>40</v>
      </c>
    </row>
    <row r="48" spans="1:4" ht="24.75" customHeight="1">
      <c r="A48" s="12">
        <v>38</v>
      </c>
      <c r="B48" s="7" t="s">
        <v>46</v>
      </c>
      <c r="C48" s="36">
        <v>49</v>
      </c>
      <c r="D48" s="36">
        <v>46</v>
      </c>
    </row>
    <row r="49" spans="1:4" ht="24.75" customHeight="1">
      <c r="A49" s="12">
        <v>39</v>
      </c>
      <c r="B49" s="7" t="s">
        <v>47</v>
      </c>
      <c r="C49" s="36">
        <v>49</v>
      </c>
      <c r="D49" s="36">
        <v>42</v>
      </c>
    </row>
    <row r="50" spans="1:4" ht="24.75" customHeight="1">
      <c r="A50" s="12">
        <v>40</v>
      </c>
      <c r="B50" s="7" t="s">
        <v>48</v>
      </c>
      <c r="C50" s="36">
        <v>49</v>
      </c>
      <c r="D50" s="36">
        <v>36</v>
      </c>
    </row>
    <row r="51" spans="1:4" ht="24.75" customHeight="1">
      <c r="A51" s="12">
        <v>41</v>
      </c>
      <c r="B51" s="7" t="s">
        <v>49</v>
      </c>
      <c r="C51" s="36">
        <v>49</v>
      </c>
      <c r="D51" s="36">
        <v>45</v>
      </c>
    </row>
    <row r="52" spans="1:4" ht="24.75" customHeight="1">
      <c r="A52" s="12">
        <v>42</v>
      </c>
      <c r="B52" s="7" t="s">
        <v>50</v>
      </c>
      <c r="C52" s="36">
        <v>47</v>
      </c>
      <c r="D52" s="36">
        <v>45</v>
      </c>
    </row>
    <row r="53" spans="1:4" ht="24.75" customHeight="1">
      <c r="A53" s="12">
        <v>43</v>
      </c>
      <c r="B53" s="7" t="s">
        <v>51</v>
      </c>
      <c r="C53" s="36">
        <v>47</v>
      </c>
      <c r="D53" s="36">
        <v>35</v>
      </c>
    </row>
    <row r="54" spans="1:4" ht="24.75" customHeight="1">
      <c r="A54" s="12">
        <v>44</v>
      </c>
      <c r="B54" s="7" t="s">
        <v>52</v>
      </c>
      <c r="C54" s="36">
        <v>50</v>
      </c>
      <c r="D54" s="36">
        <v>47</v>
      </c>
    </row>
    <row r="55" spans="1:4" ht="24.75" customHeight="1">
      <c r="A55" s="12">
        <v>45</v>
      </c>
      <c r="B55" s="7" t="s">
        <v>53</v>
      </c>
      <c r="C55" s="36">
        <v>49</v>
      </c>
      <c r="D55" s="36">
        <v>46</v>
      </c>
    </row>
    <row r="56" spans="1:4" ht="24.75" customHeight="1">
      <c r="A56" s="12">
        <v>46</v>
      </c>
      <c r="B56" s="7" t="s">
        <v>54</v>
      </c>
      <c r="C56" s="36">
        <v>49</v>
      </c>
      <c r="D56" s="36">
        <v>49</v>
      </c>
    </row>
    <row r="57" spans="1:4" ht="24.75" customHeight="1">
      <c r="A57" s="12">
        <v>47</v>
      </c>
      <c r="B57" s="7" t="s">
        <v>55</v>
      </c>
      <c r="C57" s="36">
        <v>49</v>
      </c>
      <c r="D57" s="36">
        <v>44</v>
      </c>
    </row>
    <row r="58" spans="1:4" ht="24.75" customHeight="1">
      <c r="A58" s="12">
        <v>48</v>
      </c>
      <c r="B58" s="7" t="s">
        <v>56</v>
      </c>
      <c r="C58" s="36">
        <v>49</v>
      </c>
      <c r="D58" s="36">
        <v>43</v>
      </c>
    </row>
    <row r="59" spans="1:4" ht="24.75" customHeight="1">
      <c r="A59" s="12">
        <v>49</v>
      </c>
      <c r="B59" s="7" t="s">
        <v>57</v>
      </c>
      <c r="C59" s="36">
        <v>49</v>
      </c>
      <c r="D59" s="36">
        <v>36</v>
      </c>
    </row>
    <row r="60" spans="1:4" ht="24.75" customHeight="1">
      <c r="A60" s="12">
        <v>50</v>
      </c>
      <c r="B60" s="7" t="s">
        <v>58</v>
      </c>
      <c r="C60" s="36">
        <v>50</v>
      </c>
      <c r="D60" s="36">
        <v>43</v>
      </c>
    </row>
    <row r="61" spans="1:4" ht="24.75" customHeight="1">
      <c r="A61" s="12">
        <v>51</v>
      </c>
      <c r="B61" s="7" t="s">
        <v>59</v>
      </c>
      <c r="C61" s="36">
        <v>49</v>
      </c>
      <c r="D61" s="36">
        <v>43</v>
      </c>
    </row>
    <row r="62" spans="1:4" ht="24.75" customHeight="1">
      <c r="A62" s="12">
        <v>52</v>
      </c>
      <c r="B62" s="7" t="s">
        <v>60</v>
      </c>
      <c r="C62" s="36">
        <v>49</v>
      </c>
      <c r="D62" s="36">
        <v>38</v>
      </c>
    </row>
    <row r="63" spans="1:4" ht="24.75" customHeight="1">
      <c r="A63" s="12">
        <v>53</v>
      </c>
      <c r="B63" s="7" t="s">
        <v>61</v>
      </c>
      <c r="C63" s="36">
        <v>49</v>
      </c>
      <c r="D63" s="36">
        <v>38</v>
      </c>
    </row>
    <row r="64" spans="1:4" ht="24.75" customHeight="1">
      <c r="A64" s="12">
        <v>54</v>
      </c>
      <c r="B64" s="7" t="s">
        <v>62</v>
      </c>
      <c r="C64" s="36">
        <v>46</v>
      </c>
      <c r="D64" s="36">
        <v>42</v>
      </c>
    </row>
    <row r="65" spans="1:4" ht="24.75" customHeight="1">
      <c r="A65" s="12">
        <v>55</v>
      </c>
      <c r="B65" s="7" t="s">
        <v>63</v>
      </c>
      <c r="C65" s="36">
        <v>49</v>
      </c>
      <c r="D65" s="36">
        <v>40</v>
      </c>
    </row>
    <row r="66" spans="1:4" ht="24.75" customHeight="1">
      <c r="A66" s="12">
        <v>56</v>
      </c>
      <c r="B66" s="7" t="s">
        <v>64</v>
      </c>
      <c r="C66" s="36">
        <v>50</v>
      </c>
      <c r="D66" s="36">
        <v>44</v>
      </c>
    </row>
    <row r="67" spans="1:4" ht="24.75" customHeight="1">
      <c r="A67" s="12">
        <v>57</v>
      </c>
      <c r="B67" s="7" t="s">
        <v>65</v>
      </c>
      <c r="C67" s="36">
        <v>49</v>
      </c>
      <c r="D67" s="36">
        <v>46</v>
      </c>
    </row>
    <row r="68" spans="1:4" ht="24.75" customHeight="1">
      <c r="A68" s="12">
        <v>58</v>
      </c>
      <c r="B68" s="7" t="s">
        <v>66</v>
      </c>
      <c r="C68" s="36">
        <v>49</v>
      </c>
      <c r="D68" s="36">
        <v>36</v>
      </c>
    </row>
    <row r="69" spans="1:4" ht="24.75" customHeight="1">
      <c r="A69" s="12">
        <v>59</v>
      </c>
      <c r="B69" s="7" t="s">
        <v>67</v>
      </c>
      <c r="C69" s="36">
        <v>48</v>
      </c>
      <c r="D69" s="36">
        <v>39</v>
      </c>
    </row>
    <row r="70" spans="1:4" ht="24.75" customHeight="1">
      <c r="A70" s="12">
        <v>60</v>
      </c>
      <c r="B70" s="7" t="s">
        <v>68</v>
      </c>
      <c r="C70" s="36">
        <v>49</v>
      </c>
      <c r="D70" s="36">
        <v>44</v>
      </c>
    </row>
    <row r="71" spans="1:4" ht="24.75" customHeight="1">
      <c r="A71" s="12">
        <v>61</v>
      </c>
      <c r="B71" s="7" t="s">
        <v>69</v>
      </c>
      <c r="C71" s="36">
        <v>50</v>
      </c>
      <c r="D71" s="36">
        <v>38</v>
      </c>
    </row>
    <row r="72" spans="1:4" ht="24.75" customHeight="1">
      <c r="A72" s="12">
        <v>62</v>
      </c>
      <c r="B72" s="7" t="s">
        <v>70</v>
      </c>
      <c r="C72" s="36">
        <v>30</v>
      </c>
      <c r="D72" s="36">
        <v>31</v>
      </c>
    </row>
    <row r="73" spans="1:4" ht="24.75" customHeight="1">
      <c r="A73" s="12">
        <v>63</v>
      </c>
      <c r="B73" s="7" t="s">
        <v>71</v>
      </c>
      <c r="C73" s="36">
        <v>50</v>
      </c>
      <c r="D73" s="36">
        <v>43</v>
      </c>
    </row>
    <row r="74" spans="1:4" ht="24.75" customHeight="1">
      <c r="A74" s="12">
        <v>64</v>
      </c>
      <c r="B74" s="7" t="s">
        <v>79</v>
      </c>
      <c r="C74" s="36">
        <v>48</v>
      </c>
      <c r="D74" s="36">
        <v>45</v>
      </c>
    </row>
    <row r="75" spans="1:4" ht="24.75" customHeight="1">
      <c r="A75" s="12">
        <v>65</v>
      </c>
      <c r="B75" s="7" t="s">
        <v>80</v>
      </c>
      <c r="C75" s="36">
        <v>44</v>
      </c>
      <c r="D75" s="36">
        <v>43</v>
      </c>
    </row>
    <row r="78" spans="1:10" ht="14.25">
      <c r="A78" s="20"/>
      <c r="B78" s="20"/>
      <c r="C78" s="20"/>
      <c r="D78" s="20"/>
      <c r="E78" s="20"/>
      <c r="F78" s="20"/>
      <c r="G78" s="20"/>
      <c r="H78"/>
      <c r="I78"/>
      <c r="J78"/>
    </row>
    <row r="79" spans="1:10" ht="14.25">
      <c r="A79" s="20"/>
      <c r="B79" s="20"/>
      <c r="C79" s="20"/>
      <c r="D79" s="20"/>
      <c r="E79" s="20"/>
      <c r="F79" s="20"/>
      <c r="G79" s="20"/>
      <c r="H79"/>
      <c r="I79"/>
      <c r="J79"/>
    </row>
    <row r="80" spans="1:10" ht="14.25">
      <c r="A80" s="20"/>
      <c r="B80" s="20"/>
      <c r="C80" s="20"/>
      <c r="D80" s="20"/>
      <c r="E80" s="20"/>
      <c r="F80" s="20"/>
      <c r="G80" s="20"/>
      <c r="H80"/>
      <c r="I80"/>
      <c r="J80"/>
    </row>
    <row r="81" spans="1:10" ht="14.25">
      <c r="A81" s="20"/>
      <c r="B81" s="20"/>
      <c r="C81" s="20"/>
      <c r="D81" s="20"/>
      <c r="E81" s="20"/>
      <c r="F81" s="20"/>
      <c r="G81" s="20"/>
      <c r="H81"/>
      <c r="I81"/>
      <c r="J81"/>
    </row>
    <row r="82" spans="1:10" ht="14.25">
      <c r="A82" s="20"/>
      <c r="B82" s="20"/>
      <c r="C82" s="20"/>
      <c r="D82" s="20"/>
      <c r="E82" s="20"/>
      <c r="F82" s="20"/>
      <c r="G82" s="20"/>
      <c r="H82"/>
      <c r="I82"/>
      <c r="J82"/>
    </row>
    <row r="83" spans="1:10" ht="14.25">
      <c r="A83" s="20"/>
      <c r="B83" s="20"/>
      <c r="C83" s="20"/>
      <c r="D83" s="20"/>
      <c r="E83" s="20"/>
      <c r="F83" s="20"/>
      <c r="G83" s="20"/>
      <c r="H83"/>
      <c r="I83"/>
      <c r="J83"/>
    </row>
    <row r="84" spans="1:10" s="3" customFormat="1" ht="15">
      <c r="A84" s="20"/>
      <c r="B84" s="20"/>
      <c r="C84" s="20"/>
      <c r="D84" s="20"/>
      <c r="E84" s="20"/>
      <c r="F84" s="20"/>
      <c r="G84" s="20"/>
      <c r="H84"/>
      <c r="I84"/>
      <c r="J84"/>
    </row>
    <row r="85" spans="1:10" ht="14.25">
      <c r="A85" s="20"/>
      <c r="B85" s="20"/>
      <c r="C85" s="20"/>
      <c r="D85" s="20"/>
      <c r="E85" s="20"/>
      <c r="F85" s="20"/>
      <c r="G85" s="20"/>
      <c r="H85"/>
      <c r="I85"/>
      <c r="J85"/>
    </row>
    <row r="86" spans="1:10" ht="14.25">
      <c r="A86" s="20"/>
      <c r="B86" s="20"/>
      <c r="C86" s="20"/>
      <c r="D86" s="20"/>
      <c r="E86" s="20"/>
      <c r="F86" s="20"/>
      <c r="G86" s="20"/>
      <c r="H86"/>
      <c r="I86"/>
      <c r="J86"/>
    </row>
    <row r="87" spans="1:10" ht="14.25">
      <c r="A87" s="20"/>
      <c r="B87" s="20"/>
      <c r="C87" s="20"/>
      <c r="D87" s="20"/>
      <c r="E87" s="20"/>
      <c r="F87" s="20"/>
      <c r="G87" s="20"/>
      <c r="H87"/>
      <c r="I87"/>
      <c r="J87"/>
    </row>
    <row r="88" spans="1:10" ht="14.25">
      <c r="A88" s="20"/>
      <c r="B88" s="20"/>
      <c r="C88" s="20"/>
      <c r="D88" s="20"/>
      <c r="E88" s="20"/>
      <c r="F88" s="20"/>
      <c r="G88" s="20"/>
      <c r="H88"/>
      <c r="I88"/>
      <c r="J88"/>
    </row>
    <row r="89" spans="1:10" ht="14.25">
      <c r="A89" s="20"/>
      <c r="B89" s="20"/>
      <c r="C89" s="20"/>
      <c r="D89" s="20"/>
      <c r="E89" s="20"/>
      <c r="F89" s="20"/>
      <c r="G89" s="20"/>
      <c r="H89"/>
      <c r="I89"/>
      <c r="J89"/>
    </row>
    <row r="90" spans="1:10" ht="14.25">
      <c r="A90" s="20"/>
      <c r="B90" s="20"/>
      <c r="C90" s="20"/>
      <c r="D90" s="20"/>
      <c r="E90" s="20"/>
      <c r="F90" s="20"/>
      <c r="G90" s="20"/>
      <c r="H90"/>
      <c r="I90"/>
      <c r="J90"/>
    </row>
    <row r="91" spans="1:10" s="3" customFormat="1" ht="15">
      <c r="A91" s="20"/>
      <c r="B91" s="20"/>
      <c r="C91" s="20"/>
      <c r="D91" s="20"/>
      <c r="E91" s="20"/>
      <c r="F91" s="20"/>
      <c r="G91" s="20"/>
      <c r="H91"/>
      <c r="I91"/>
      <c r="J91"/>
    </row>
    <row r="92" spans="1:10" ht="14.25">
      <c r="A92" s="20"/>
      <c r="B92" s="20"/>
      <c r="C92" s="20"/>
      <c r="D92" s="20"/>
      <c r="E92" s="20"/>
      <c r="F92" s="20"/>
      <c r="G92" s="20"/>
      <c r="H92"/>
      <c r="I92"/>
      <c r="J92"/>
    </row>
    <row r="93" spans="1:10" ht="14.25">
      <c r="A93" s="20"/>
      <c r="B93" s="20"/>
      <c r="C93" s="20"/>
      <c r="D93" s="20"/>
      <c r="E93" s="20"/>
      <c r="F93" s="20"/>
      <c r="G93" s="20"/>
      <c r="H93"/>
      <c r="I93"/>
      <c r="J93"/>
    </row>
    <row r="94" spans="1:10" ht="14.25">
      <c r="A94" s="20"/>
      <c r="B94" s="20"/>
      <c r="C94" s="20"/>
      <c r="D94" s="20"/>
      <c r="E94" s="20"/>
      <c r="F94" s="20"/>
      <c r="G94" s="20"/>
      <c r="H94"/>
      <c r="I94"/>
      <c r="J94"/>
    </row>
    <row r="95" spans="1:10" ht="14.25">
      <c r="A95" s="20"/>
      <c r="B95" s="20"/>
      <c r="C95" s="20"/>
      <c r="D95" s="20"/>
      <c r="E95" s="20"/>
      <c r="F95" s="20"/>
      <c r="G95" s="20"/>
      <c r="H95"/>
      <c r="I95"/>
      <c r="J95"/>
    </row>
    <row r="96" spans="1:10" ht="14.25">
      <c r="A96" s="20"/>
      <c r="B96" s="20"/>
      <c r="C96" s="20"/>
      <c r="D96" s="20"/>
      <c r="E96" s="20"/>
      <c r="F96" s="20"/>
      <c r="G96" s="20"/>
      <c r="H96"/>
      <c r="I96"/>
      <c r="J96"/>
    </row>
    <row r="97" spans="1:10" ht="14.25">
      <c r="A97" s="20"/>
      <c r="B97" s="20"/>
      <c r="C97" s="20"/>
      <c r="D97" s="20"/>
      <c r="E97" s="20"/>
      <c r="F97" s="20"/>
      <c r="G97" s="20"/>
      <c r="H97"/>
      <c r="I97"/>
      <c r="J97"/>
    </row>
    <row r="98" spans="1:10" ht="14.25">
      <c r="A98" s="20"/>
      <c r="B98" s="20"/>
      <c r="C98" s="20"/>
      <c r="D98" s="20"/>
      <c r="E98" s="20"/>
      <c r="F98" s="20"/>
      <c r="G98" s="20"/>
      <c r="H98"/>
      <c r="I98"/>
      <c r="J98"/>
    </row>
    <row r="99" spans="1:10" s="3" customFormat="1" ht="15">
      <c r="A99" s="20"/>
      <c r="B99" s="20"/>
      <c r="C99" s="20"/>
      <c r="D99" s="20"/>
      <c r="E99" s="20"/>
      <c r="F99" s="20"/>
      <c r="G99" s="20"/>
      <c r="H99"/>
      <c r="I99"/>
      <c r="J99"/>
    </row>
    <row r="100" spans="1:10" ht="14.25">
      <c r="A100" s="20"/>
      <c r="B100" s="20"/>
      <c r="C100" s="20"/>
      <c r="D100" s="20"/>
      <c r="E100" s="20"/>
      <c r="F100" s="20"/>
      <c r="G100" s="20"/>
      <c r="H100"/>
      <c r="I100"/>
      <c r="J100"/>
    </row>
    <row r="101" spans="1:10" ht="14.25">
      <c r="A101" s="20"/>
      <c r="B101" s="20"/>
      <c r="C101" s="20"/>
      <c r="D101" s="20"/>
      <c r="E101" s="20"/>
      <c r="F101" s="20"/>
      <c r="G101" s="20"/>
      <c r="H101"/>
      <c r="I101"/>
      <c r="J101"/>
    </row>
    <row r="102" spans="1:10" ht="14.25">
      <c r="A102" s="20"/>
      <c r="B102" s="20"/>
      <c r="C102" s="20"/>
      <c r="D102" s="20"/>
      <c r="E102" s="20"/>
      <c r="F102" s="20"/>
      <c r="G102" s="20"/>
      <c r="H102"/>
      <c r="I102"/>
      <c r="J102"/>
    </row>
  </sheetData>
  <sheetProtection/>
  <mergeCells count="15">
    <mergeCell ref="E15:H15"/>
    <mergeCell ref="E16:H16"/>
    <mergeCell ref="E17:H17"/>
    <mergeCell ref="E19:G19"/>
    <mergeCell ref="F20:G20"/>
    <mergeCell ref="F21:G21"/>
    <mergeCell ref="A1:D1"/>
    <mergeCell ref="E1:N1"/>
    <mergeCell ref="A2:D2"/>
    <mergeCell ref="E2:E3"/>
    <mergeCell ref="A3:D3"/>
    <mergeCell ref="O3:W7"/>
    <mergeCell ref="A4:D4"/>
    <mergeCell ref="A5:D5"/>
    <mergeCell ref="F7:G7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68"/>
  <sheetViews>
    <sheetView zoomScale="85" zoomScaleNormal="85" zoomScalePageLayoutView="0" workbookViewId="0" topLeftCell="G1">
      <selection activeCell="K16" sqref="K16:Y16"/>
    </sheetView>
  </sheetViews>
  <sheetFormatPr defaultColWidth="9.140625" defaultRowHeight="15"/>
  <cols>
    <col min="1" max="1" width="2.57421875" style="0" bestFit="1" customWidth="1"/>
    <col min="2" max="2" width="14.28125" style="0" bestFit="1" customWidth="1"/>
    <col min="3" max="3" width="12.28125" style="0" bestFit="1" customWidth="1"/>
    <col min="4" max="4" width="12.28125" style="0" customWidth="1"/>
    <col min="5" max="5" width="12.28125" style="0" bestFit="1" customWidth="1"/>
    <col min="6" max="6" width="12.28125" style="0" customWidth="1"/>
    <col min="7" max="11" width="10.8515625" style="174" customWidth="1"/>
    <col min="12" max="16" width="4.57421875" style="174" bestFit="1" customWidth="1"/>
    <col min="17" max="19" width="4.57421875" style="0" bestFit="1" customWidth="1"/>
    <col min="20" max="20" width="5.140625" style="0" bestFit="1" customWidth="1"/>
    <col min="21" max="21" width="5.57421875" style="0" bestFit="1" customWidth="1"/>
    <col min="22" max="22" width="5.140625" style="0" bestFit="1" customWidth="1"/>
    <col min="23" max="25" width="5.421875" style="0" bestFit="1" customWidth="1"/>
  </cols>
  <sheetData>
    <row r="1" spans="1:25" ht="14.25">
      <c r="A1" s="301" t="s">
        <v>110</v>
      </c>
      <c r="B1" s="302"/>
      <c r="C1" s="302"/>
      <c r="D1" s="302"/>
      <c r="E1" s="302"/>
      <c r="F1" s="82"/>
      <c r="G1" s="148"/>
      <c r="H1" s="149"/>
      <c r="I1" s="149"/>
      <c r="J1" s="149"/>
      <c r="K1" s="149"/>
      <c r="L1" s="148"/>
      <c r="M1" s="149"/>
      <c r="N1" s="149"/>
      <c r="O1" s="149"/>
      <c r="P1" s="149"/>
      <c r="Q1" s="1"/>
      <c r="R1" s="1"/>
      <c r="S1" s="1"/>
      <c r="T1" s="1"/>
      <c r="U1" s="1"/>
      <c r="V1" s="1"/>
      <c r="W1" s="1"/>
      <c r="X1" s="1"/>
      <c r="Y1" s="1"/>
    </row>
    <row r="2" spans="1:25" ht="15" thickBot="1">
      <c r="A2" s="305" t="s">
        <v>0</v>
      </c>
      <c r="B2" s="302"/>
      <c r="C2" s="302"/>
      <c r="D2" s="302"/>
      <c r="E2" s="302"/>
      <c r="F2" s="121"/>
      <c r="G2" s="78"/>
      <c r="H2" s="150"/>
      <c r="I2" s="151"/>
      <c r="J2" s="152"/>
      <c r="K2" s="152"/>
      <c r="L2" s="166"/>
      <c r="M2" s="175"/>
      <c r="N2" s="167"/>
      <c r="O2" s="152"/>
      <c r="P2" s="152"/>
      <c r="Q2" s="1"/>
      <c r="R2" s="1"/>
      <c r="S2" s="1"/>
      <c r="T2" s="1"/>
      <c r="U2" s="1"/>
      <c r="V2" s="1"/>
      <c r="W2" s="1"/>
      <c r="X2" s="1"/>
      <c r="Y2" s="1"/>
    </row>
    <row r="3" spans="1:25" ht="57.75">
      <c r="A3" s="342" t="s">
        <v>244</v>
      </c>
      <c r="B3" s="343"/>
      <c r="C3" s="343"/>
      <c r="D3" s="343"/>
      <c r="E3" s="343"/>
      <c r="F3" s="122"/>
      <c r="G3" s="78"/>
      <c r="H3" s="153"/>
      <c r="I3" s="78" t="s">
        <v>230</v>
      </c>
      <c r="J3" s="89" t="s">
        <v>231</v>
      </c>
      <c r="K3" s="108" t="s">
        <v>232</v>
      </c>
      <c r="L3" s="178"/>
      <c r="M3" s="179"/>
      <c r="N3" s="178"/>
      <c r="O3" s="178"/>
      <c r="P3" s="178"/>
      <c r="Q3" s="309" t="s">
        <v>254</v>
      </c>
      <c r="R3" s="309"/>
      <c r="S3" s="309"/>
      <c r="T3" s="309"/>
      <c r="U3" s="309"/>
      <c r="V3" s="309"/>
      <c r="W3" s="309"/>
      <c r="X3" s="309"/>
      <c r="Y3" s="310"/>
    </row>
    <row r="4" spans="1:25" ht="28.5">
      <c r="A4" s="301" t="s">
        <v>134</v>
      </c>
      <c r="B4" s="302"/>
      <c r="C4" s="302"/>
      <c r="D4" s="302"/>
      <c r="E4" s="302"/>
      <c r="F4" s="112"/>
      <c r="G4" s="78" t="s">
        <v>256</v>
      </c>
      <c r="H4" s="150"/>
      <c r="I4" s="151"/>
      <c r="J4" s="154" t="s">
        <v>233</v>
      </c>
      <c r="K4" s="155">
        <v>3</v>
      </c>
      <c r="L4" s="178"/>
      <c r="M4" s="180"/>
      <c r="N4" s="181"/>
      <c r="O4" s="182"/>
      <c r="P4" s="182"/>
      <c r="Q4" s="312"/>
      <c r="R4" s="312"/>
      <c r="S4" s="312"/>
      <c r="T4" s="312"/>
      <c r="U4" s="312"/>
      <c r="V4" s="312"/>
      <c r="W4" s="312"/>
      <c r="X4" s="312"/>
      <c r="Y4" s="313"/>
    </row>
    <row r="5" spans="1:25" ht="21">
      <c r="A5" s="301" t="s">
        <v>135</v>
      </c>
      <c r="B5" s="302"/>
      <c r="C5" s="302"/>
      <c r="D5" s="302"/>
      <c r="E5" s="302"/>
      <c r="F5" s="112"/>
      <c r="G5" s="78" t="s">
        <v>234</v>
      </c>
      <c r="H5" s="156">
        <f>D12</f>
        <v>90.9090909090909</v>
      </c>
      <c r="I5" s="151"/>
      <c r="J5" s="157" t="s">
        <v>235</v>
      </c>
      <c r="K5" s="158">
        <v>2</v>
      </c>
      <c r="L5" s="178"/>
      <c r="M5" s="183"/>
      <c r="N5" s="181"/>
      <c r="O5" s="184"/>
      <c r="P5" s="184"/>
      <c r="Q5" s="312"/>
      <c r="R5" s="312"/>
      <c r="S5" s="312"/>
      <c r="T5" s="312"/>
      <c r="U5" s="312"/>
      <c r="V5" s="312"/>
      <c r="W5" s="312"/>
      <c r="X5" s="312"/>
      <c r="Y5" s="313"/>
    </row>
    <row r="6" spans="1:25" ht="21">
      <c r="A6" s="12"/>
      <c r="B6" s="13" t="s">
        <v>1</v>
      </c>
      <c r="C6" s="46" t="s">
        <v>234</v>
      </c>
      <c r="D6" s="14" t="s">
        <v>243</v>
      </c>
      <c r="E6" s="46" t="s">
        <v>236</v>
      </c>
      <c r="F6" s="14" t="s">
        <v>243</v>
      </c>
      <c r="G6" s="78" t="s">
        <v>236</v>
      </c>
      <c r="H6" s="159">
        <f>F12</f>
        <v>90.9090909090909</v>
      </c>
      <c r="I6" s="151"/>
      <c r="J6" s="160" t="s">
        <v>237</v>
      </c>
      <c r="K6" s="161">
        <v>1</v>
      </c>
      <c r="L6" s="178"/>
      <c r="M6" s="183"/>
      <c r="N6" s="181"/>
      <c r="O6" s="185"/>
      <c r="P6" s="185"/>
      <c r="Q6" s="312"/>
      <c r="R6" s="312"/>
      <c r="S6" s="312"/>
      <c r="T6" s="312"/>
      <c r="U6" s="312"/>
      <c r="V6" s="312"/>
      <c r="W6" s="312"/>
      <c r="X6" s="312"/>
      <c r="Y6" s="313"/>
    </row>
    <row r="7" spans="1:25" ht="58.5" thickBot="1">
      <c r="A7" s="12"/>
      <c r="B7" s="13" t="s">
        <v>2</v>
      </c>
      <c r="C7" s="17" t="s">
        <v>78</v>
      </c>
      <c r="D7" s="93"/>
      <c r="E7" s="17" t="s">
        <v>78</v>
      </c>
      <c r="F7" s="147"/>
      <c r="G7" s="78" t="s">
        <v>238</v>
      </c>
      <c r="H7" s="162">
        <f>AVERAGE(H5:H6)</f>
        <v>90.9090909090909</v>
      </c>
      <c r="I7" s="163">
        <v>0.6</v>
      </c>
      <c r="J7" s="164" t="s">
        <v>239</v>
      </c>
      <c r="K7" s="165">
        <v>0</v>
      </c>
      <c r="L7" s="178"/>
      <c r="M7" s="186"/>
      <c r="N7" s="187"/>
      <c r="O7" s="188"/>
      <c r="P7" s="188"/>
      <c r="Q7" s="315"/>
      <c r="R7" s="315"/>
      <c r="S7" s="315"/>
      <c r="T7" s="315"/>
      <c r="U7" s="315"/>
      <c r="V7" s="315"/>
      <c r="W7" s="315"/>
      <c r="X7" s="315"/>
      <c r="Y7" s="316"/>
    </row>
    <row r="8" spans="1:25" ht="14.25">
      <c r="A8" s="12"/>
      <c r="B8" s="13" t="s">
        <v>3</v>
      </c>
      <c r="C8" s="17" t="s">
        <v>4</v>
      </c>
      <c r="D8" s="93"/>
      <c r="E8" s="17" t="s">
        <v>84</v>
      </c>
      <c r="F8" s="93"/>
      <c r="G8" s="78" t="s">
        <v>240</v>
      </c>
      <c r="H8" s="166" t="s">
        <v>247</v>
      </c>
      <c r="I8" s="167"/>
      <c r="J8" s="152"/>
      <c r="K8" s="152"/>
      <c r="L8" s="178"/>
      <c r="M8" s="178"/>
      <c r="N8" s="181"/>
      <c r="O8" s="181"/>
      <c r="P8" s="18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2"/>
      <c r="B9" s="13" t="s">
        <v>5</v>
      </c>
      <c r="C9" s="17" t="s">
        <v>75</v>
      </c>
      <c r="D9" s="93"/>
      <c r="E9" s="17" t="s">
        <v>75</v>
      </c>
      <c r="F9" s="93"/>
      <c r="G9" s="196"/>
      <c r="H9" s="135"/>
      <c r="I9" s="135"/>
      <c r="J9" s="178"/>
      <c r="K9" s="198" t="s">
        <v>82</v>
      </c>
      <c r="L9" s="176" t="s">
        <v>89</v>
      </c>
      <c r="M9" s="177" t="s">
        <v>97</v>
      </c>
      <c r="N9" s="177" t="s">
        <v>98</v>
      </c>
      <c r="O9" s="177" t="s">
        <v>99</v>
      </c>
      <c r="P9" s="177" t="s">
        <v>100</v>
      </c>
      <c r="Q9" s="29" t="s">
        <v>101</v>
      </c>
      <c r="R9" s="29" t="s">
        <v>102</v>
      </c>
      <c r="S9" s="29" t="s">
        <v>103</v>
      </c>
      <c r="T9" s="29" t="s">
        <v>104</v>
      </c>
      <c r="U9" s="29" t="s">
        <v>109</v>
      </c>
      <c r="V9" s="29" t="s">
        <v>105</v>
      </c>
      <c r="W9" s="29" t="s">
        <v>106</v>
      </c>
      <c r="X9" s="29" t="s">
        <v>107</v>
      </c>
      <c r="Y9" s="29" t="s">
        <v>108</v>
      </c>
    </row>
    <row r="10" spans="1:25" ht="15">
      <c r="A10" s="18"/>
      <c r="B10" s="13" t="s">
        <v>8</v>
      </c>
      <c r="C10" s="17">
        <v>50</v>
      </c>
      <c r="D10" s="86">
        <f>0.55*C10</f>
        <v>27.500000000000004</v>
      </c>
      <c r="E10" s="19">
        <v>50</v>
      </c>
      <c r="F10" s="86">
        <f>0.55*E10</f>
        <v>27.500000000000004</v>
      </c>
      <c r="G10" s="197" t="s">
        <v>6</v>
      </c>
      <c r="H10" s="135"/>
      <c r="I10" s="135"/>
      <c r="J10" s="135"/>
      <c r="K10" s="199">
        <v>3</v>
      </c>
      <c r="L10" s="168">
        <v>2</v>
      </c>
      <c r="M10" s="168">
        <v>2</v>
      </c>
      <c r="N10" s="168">
        <v>3</v>
      </c>
      <c r="O10" s="168">
        <v>2</v>
      </c>
      <c r="P10" s="168">
        <v>1</v>
      </c>
      <c r="Q10" s="47">
        <v>1</v>
      </c>
      <c r="R10" s="47">
        <v>1</v>
      </c>
      <c r="S10" s="47">
        <v>2</v>
      </c>
      <c r="T10" s="48">
        <v>3</v>
      </c>
      <c r="U10" s="47">
        <v>2</v>
      </c>
      <c r="V10" s="47">
        <v>3</v>
      </c>
      <c r="W10" s="44">
        <v>3</v>
      </c>
      <c r="X10" s="44">
        <v>3</v>
      </c>
      <c r="Y10" s="44">
        <v>3</v>
      </c>
    </row>
    <row r="11" spans="1:25" ht="15">
      <c r="A11" s="12">
        <v>1</v>
      </c>
      <c r="B11" s="7">
        <v>170301110006</v>
      </c>
      <c r="C11" s="36">
        <v>32</v>
      </c>
      <c r="D11" s="75">
        <f>COUNTIF(C11:C55,"&gt;="&amp;D10)</f>
        <v>30</v>
      </c>
      <c r="E11" s="36">
        <v>30</v>
      </c>
      <c r="F11" s="75">
        <f>COUNTIF(E11:E55,"&gt;="&amp;F10)</f>
        <v>30</v>
      </c>
      <c r="G11" s="197" t="s">
        <v>7</v>
      </c>
      <c r="H11" s="135"/>
      <c r="I11" s="135"/>
      <c r="J11" s="135"/>
      <c r="K11" s="200">
        <v>3</v>
      </c>
      <c r="L11" s="169">
        <v>2</v>
      </c>
      <c r="M11" s="170">
        <v>2</v>
      </c>
      <c r="N11" s="170">
        <v>3</v>
      </c>
      <c r="O11" s="170">
        <v>2</v>
      </c>
      <c r="P11" s="170">
        <v>1</v>
      </c>
      <c r="Q11" s="50">
        <v>1</v>
      </c>
      <c r="R11" s="50">
        <v>1</v>
      </c>
      <c r="S11" s="50">
        <v>2</v>
      </c>
      <c r="T11" s="48">
        <v>3</v>
      </c>
      <c r="U11" s="50">
        <v>2</v>
      </c>
      <c r="V11" s="50">
        <v>3</v>
      </c>
      <c r="W11" s="44">
        <v>3</v>
      </c>
      <c r="X11" s="44">
        <v>3</v>
      </c>
      <c r="Y11" s="44">
        <v>3</v>
      </c>
    </row>
    <row r="12" spans="1:25" ht="15">
      <c r="A12" s="12">
        <v>2</v>
      </c>
      <c r="B12" s="7">
        <v>170301110007</v>
      </c>
      <c r="C12" s="36">
        <v>38</v>
      </c>
      <c r="D12" s="75">
        <f>D11/A43*100</f>
        <v>90.9090909090909</v>
      </c>
      <c r="E12" s="36">
        <v>36</v>
      </c>
      <c r="F12" s="75">
        <f>F11/A43*100</f>
        <v>90.9090909090909</v>
      </c>
      <c r="G12" s="197" t="s">
        <v>72</v>
      </c>
      <c r="H12" s="135"/>
      <c r="I12" s="135"/>
      <c r="J12" s="135"/>
      <c r="K12" s="200">
        <v>3</v>
      </c>
      <c r="L12" s="169">
        <v>2</v>
      </c>
      <c r="M12" s="170">
        <v>2</v>
      </c>
      <c r="N12" s="170">
        <v>3</v>
      </c>
      <c r="O12" s="170">
        <v>2</v>
      </c>
      <c r="P12" s="170">
        <v>1</v>
      </c>
      <c r="Q12" s="50">
        <v>1</v>
      </c>
      <c r="R12" s="50">
        <v>1</v>
      </c>
      <c r="S12" s="50">
        <v>2</v>
      </c>
      <c r="T12" s="48">
        <v>3</v>
      </c>
      <c r="U12" s="50">
        <v>2</v>
      </c>
      <c r="V12" s="50">
        <v>3</v>
      </c>
      <c r="W12" s="44">
        <v>3</v>
      </c>
      <c r="X12" s="44">
        <v>3</v>
      </c>
      <c r="Y12" s="44">
        <v>3</v>
      </c>
    </row>
    <row r="13" spans="1:25" ht="15">
      <c r="A13" s="12">
        <v>3</v>
      </c>
      <c r="B13" s="7">
        <v>170301110008</v>
      </c>
      <c r="C13" s="36">
        <v>42</v>
      </c>
      <c r="D13" s="36"/>
      <c r="E13" s="36">
        <v>40</v>
      </c>
      <c r="F13" s="36"/>
      <c r="G13" s="197" t="s">
        <v>73</v>
      </c>
      <c r="H13" s="135"/>
      <c r="I13" s="135"/>
      <c r="J13" s="135"/>
      <c r="K13" s="200">
        <v>3</v>
      </c>
      <c r="L13" s="169">
        <v>2</v>
      </c>
      <c r="M13" s="170">
        <v>2</v>
      </c>
      <c r="N13" s="170">
        <v>3</v>
      </c>
      <c r="O13" s="170">
        <v>2</v>
      </c>
      <c r="P13" s="170">
        <v>1</v>
      </c>
      <c r="Q13" s="50">
        <v>1</v>
      </c>
      <c r="R13" s="50">
        <v>1</v>
      </c>
      <c r="S13" s="50">
        <v>2</v>
      </c>
      <c r="T13" s="48">
        <v>3</v>
      </c>
      <c r="U13" s="50">
        <v>2</v>
      </c>
      <c r="V13" s="50">
        <v>3</v>
      </c>
      <c r="W13" s="44">
        <v>3</v>
      </c>
      <c r="X13" s="44">
        <v>3</v>
      </c>
      <c r="Y13" s="44">
        <v>3</v>
      </c>
    </row>
    <row r="14" spans="1:25" ht="15">
      <c r="A14" s="12">
        <v>4</v>
      </c>
      <c r="B14" s="7">
        <v>170301110012</v>
      </c>
      <c r="C14" s="36">
        <v>38</v>
      </c>
      <c r="D14" s="36"/>
      <c r="E14" s="36">
        <v>36</v>
      </c>
      <c r="F14" s="36"/>
      <c r="G14" s="197" t="s">
        <v>74</v>
      </c>
      <c r="H14" s="135"/>
      <c r="I14" s="135"/>
      <c r="J14" s="135"/>
      <c r="K14" s="200">
        <v>3</v>
      </c>
      <c r="L14" s="169">
        <v>2</v>
      </c>
      <c r="M14" s="170">
        <v>2</v>
      </c>
      <c r="N14" s="170">
        <v>3</v>
      </c>
      <c r="O14" s="170">
        <v>2</v>
      </c>
      <c r="P14" s="170">
        <v>1</v>
      </c>
      <c r="Q14" s="50">
        <v>1</v>
      </c>
      <c r="R14" s="50">
        <v>1</v>
      </c>
      <c r="S14" s="50">
        <v>2</v>
      </c>
      <c r="T14" s="48">
        <v>3</v>
      </c>
      <c r="U14" s="50">
        <v>2</v>
      </c>
      <c r="V14" s="50">
        <v>3</v>
      </c>
      <c r="W14" s="44">
        <v>3</v>
      </c>
      <c r="X14" s="44">
        <v>3</v>
      </c>
      <c r="Y14" s="44">
        <v>3</v>
      </c>
    </row>
    <row r="15" spans="1:25" ht="15">
      <c r="A15" s="12">
        <v>5</v>
      </c>
      <c r="B15" s="7">
        <v>170301110013</v>
      </c>
      <c r="C15" s="36">
        <v>38</v>
      </c>
      <c r="D15" s="36"/>
      <c r="E15" s="36">
        <v>36</v>
      </c>
      <c r="F15" s="83"/>
      <c r="G15" s="344" t="s">
        <v>259</v>
      </c>
      <c r="H15" s="345"/>
      <c r="I15" s="345"/>
      <c r="J15" s="346"/>
      <c r="K15" s="201">
        <f aca="true" t="shared" si="0" ref="K15:Y15">AVERAGE(K10:K14)</f>
        <v>3</v>
      </c>
      <c r="L15" s="201">
        <f t="shared" si="0"/>
        <v>2</v>
      </c>
      <c r="M15" s="201">
        <f t="shared" si="0"/>
        <v>2</v>
      </c>
      <c r="N15" s="201">
        <f t="shared" si="0"/>
        <v>3</v>
      </c>
      <c r="O15" s="201">
        <f t="shared" si="0"/>
        <v>2</v>
      </c>
      <c r="P15" s="201">
        <f t="shared" si="0"/>
        <v>1</v>
      </c>
      <c r="Q15" s="202">
        <f t="shared" si="0"/>
        <v>1</v>
      </c>
      <c r="R15" s="202">
        <f t="shared" si="0"/>
        <v>1</v>
      </c>
      <c r="S15" s="202">
        <f t="shared" si="0"/>
        <v>2</v>
      </c>
      <c r="T15" s="202">
        <f>AVERAGE(U10:U14)</f>
        <v>2</v>
      </c>
      <c r="U15" s="202">
        <f>AVERAGE(U10:U14)</f>
        <v>2</v>
      </c>
      <c r="V15" s="202">
        <f t="shared" si="0"/>
        <v>3</v>
      </c>
      <c r="W15" s="202">
        <f t="shared" si="0"/>
        <v>3</v>
      </c>
      <c r="X15" s="202">
        <f t="shared" si="0"/>
        <v>3</v>
      </c>
      <c r="Y15" s="202">
        <f t="shared" si="0"/>
        <v>3</v>
      </c>
    </row>
    <row r="16" spans="1:25" ht="15">
      <c r="A16" s="12">
        <v>6</v>
      </c>
      <c r="B16" s="7">
        <v>170301110014</v>
      </c>
      <c r="C16" s="36">
        <v>6</v>
      </c>
      <c r="D16" s="36"/>
      <c r="E16" s="36">
        <v>4</v>
      </c>
      <c r="F16" s="83"/>
      <c r="G16" s="344" t="s">
        <v>83</v>
      </c>
      <c r="H16" s="347"/>
      <c r="I16" s="347"/>
      <c r="J16" s="348"/>
      <c r="K16" s="120">
        <f aca="true" t="shared" si="1" ref="K16:Y16">K15*$H$7/100</f>
        <v>2.7272727272727275</v>
      </c>
      <c r="L16" s="120">
        <f t="shared" si="1"/>
        <v>1.8181818181818181</v>
      </c>
      <c r="M16" s="120">
        <f t="shared" si="1"/>
        <v>1.8181818181818181</v>
      </c>
      <c r="N16" s="120">
        <f t="shared" si="1"/>
        <v>2.7272727272727275</v>
      </c>
      <c r="O16" s="120">
        <f t="shared" si="1"/>
        <v>1.8181818181818181</v>
      </c>
      <c r="P16" s="120">
        <f t="shared" si="1"/>
        <v>0.9090909090909091</v>
      </c>
      <c r="Q16" s="120">
        <f t="shared" si="1"/>
        <v>0.9090909090909091</v>
      </c>
      <c r="R16" s="120">
        <f t="shared" si="1"/>
        <v>0.9090909090909091</v>
      </c>
      <c r="S16" s="120">
        <f t="shared" si="1"/>
        <v>1.8181818181818181</v>
      </c>
      <c r="T16" s="120">
        <f t="shared" si="1"/>
        <v>1.8181818181818181</v>
      </c>
      <c r="U16" s="120">
        <f t="shared" si="1"/>
        <v>1.8181818181818181</v>
      </c>
      <c r="V16" s="120">
        <f t="shared" si="1"/>
        <v>2.7272727272727275</v>
      </c>
      <c r="W16" s="120">
        <f t="shared" si="1"/>
        <v>2.7272727272727275</v>
      </c>
      <c r="X16" s="120">
        <f t="shared" si="1"/>
        <v>2.7272727272727275</v>
      </c>
      <c r="Y16" s="120">
        <f t="shared" si="1"/>
        <v>2.7272727272727275</v>
      </c>
    </row>
    <row r="17" spans="1:25" ht="14.25">
      <c r="A17" s="12">
        <v>7</v>
      </c>
      <c r="B17" s="7">
        <v>170301110015</v>
      </c>
      <c r="C17" s="36">
        <v>46</v>
      </c>
      <c r="D17" s="36"/>
      <c r="E17" s="36">
        <v>44</v>
      </c>
      <c r="F17" s="84"/>
      <c r="G17" s="322"/>
      <c r="H17" s="323"/>
      <c r="I17" s="323"/>
      <c r="J17" s="323"/>
      <c r="K17" s="152"/>
      <c r="L17" s="152"/>
      <c r="M17" s="152"/>
      <c r="N17" s="152"/>
      <c r="O17" s="152"/>
      <c r="P17" s="152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2">
        <v>8</v>
      </c>
      <c r="B18" s="7">
        <v>170301110016</v>
      </c>
      <c r="C18" s="36">
        <v>38</v>
      </c>
      <c r="D18" s="36"/>
      <c r="E18" s="36">
        <v>36</v>
      </c>
      <c r="F18" s="85"/>
      <c r="G18" s="171"/>
      <c r="H18" s="171"/>
      <c r="I18" s="171"/>
      <c r="J18" s="152"/>
      <c r="K18" s="152"/>
      <c r="L18" s="152"/>
      <c r="M18" s="152"/>
      <c r="N18" s="152"/>
      <c r="O18" s="152"/>
      <c r="P18" s="152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12">
        <v>9</v>
      </c>
      <c r="B19" s="7">
        <v>170301110017</v>
      </c>
      <c r="C19" s="36">
        <v>38</v>
      </c>
      <c r="D19" s="36"/>
      <c r="E19" s="83">
        <v>36</v>
      </c>
      <c r="F19" s="111"/>
      <c r="G19" s="349"/>
      <c r="H19" s="349"/>
      <c r="I19" s="349"/>
      <c r="J19" s="181"/>
      <c r="K19" s="181"/>
      <c r="L19" s="181"/>
      <c r="M19" s="181"/>
      <c r="N19" s="181"/>
      <c r="O19" s="152"/>
      <c r="P19" s="152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2">
        <v>10</v>
      </c>
      <c r="B20" s="7">
        <v>170301110019</v>
      </c>
      <c r="C20" s="36">
        <v>46</v>
      </c>
      <c r="D20" s="36"/>
      <c r="E20" s="83">
        <v>44</v>
      </c>
      <c r="F20" s="111"/>
      <c r="G20" s="180"/>
      <c r="H20" s="350"/>
      <c r="I20" s="350"/>
      <c r="J20" s="181"/>
      <c r="K20" s="194"/>
      <c r="L20" s="181"/>
      <c r="M20" s="181"/>
      <c r="N20" s="181"/>
      <c r="O20" s="152"/>
      <c r="P20" s="152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2">
        <v>11</v>
      </c>
      <c r="B21" s="7">
        <v>170301110020</v>
      </c>
      <c r="C21" s="36">
        <v>6</v>
      </c>
      <c r="D21" s="36"/>
      <c r="E21" s="83">
        <v>4</v>
      </c>
      <c r="F21" s="111"/>
      <c r="G21" s="180"/>
      <c r="H21" s="350"/>
      <c r="I21" s="350"/>
      <c r="J21" s="181"/>
      <c r="K21" s="181"/>
      <c r="L21" s="181"/>
      <c r="M21" s="181"/>
      <c r="N21" s="181"/>
      <c r="O21" s="152"/>
      <c r="P21" s="152"/>
      <c r="Q21" s="1"/>
      <c r="R21" s="1"/>
      <c r="S21" s="1"/>
      <c r="T21" s="1"/>
      <c r="U21" s="1"/>
      <c r="V21" s="1"/>
      <c r="W21" s="1"/>
      <c r="X21" s="1"/>
      <c r="Y21" s="1"/>
    </row>
    <row r="22" spans="1:25" ht="14.25">
      <c r="A22" s="12">
        <v>12</v>
      </c>
      <c r="B22" s="7">
        <v>170301110021</v>
      </c>
      <c r="C22" s="36">
        <v>46</v>
      </c>
      <c r="D22" s="36"/>
      <c r="E22" s="83">
        <v>44</v>
      </c>
      <c r="F22" s="111"/>
      <c r="G22" s="195"/>
      <c r="H22" s="195"/>
      <c r="I22" s="195"/>
      <c r="J22" s="181"/>
      <c r="K22" s="181"/>
      <c r="L22" s="181"/>
      <c r="M22" s="181"/>
      <c r="N22" s="181"/>
      <c r="O22" s="152"/>
      <c r="P22" s="152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12">
        <v>13</v>
      </c>
      <c r="B23" s="7">
        <v>170301110022</v>
      </c>
      <c r="C23" s="36">
        <v>43</v>
      </c>
      <c r="D23" s="36"/>
      <c r="E23" s="83">
        <v>42</v>
      </c>
      <c r="F23" s="111"/>
      <c r="G23" s="195"/>
      <c r="H23" s="195"/>
      <c r="I23" s="195"/>
      <c r="J23" s="181"/>
      <c r="K23" s="181"/>
      <c r="L23" s="181"/>
      <c r="M23" s="181"/>
      <c r="N23" s="181"/>
      <c r="O23" s="152"/>
      <c r="P23" s="152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12">
        <v>14</v>
      </c>
      <c r="B24" s="7">
        <v>170301110023</v>
      </c>
      <c r="C24" s="36">
        <v>46</v>
      </c>
      <c r="D24" s="36"/>
      <c r="E24" s="83">
        <v>44</v>
      </c>
      <c r="F24" s="111"/>
      <c r="G24" s="195"/>
      <c r="H24" s="181"/>
      <c r="I24" s="195"/>
      <c r="J24" s="195"/>
      <c r="K24" s="181"/>
      <c r="L24" s="181"/>
      <c r="M24" s="181"/>
      <c r="N24" s="181"/>
      <c r="O24" s="152"/>
      <c r="P24" s="152"/>
      <c r="Q24" s="1"/>
      <c r="R24" s="1"/>
      <c r="S24" s="1"/>
      <c r="T24" s="1"/>
      <c r="U24" s="1"/>
      <c r="V24" s="1"/>
      <c r="W24" s="1"/>
      <c r="X24" s="1"/>
      <c r="Y24" s="1"/>
    </row>
    <row r="25" spans="1:25" ht="14.25">
      <c r="A25" s="12">
        <v>15</v>
      </c>
      <c r="B25" s="7">
        <v>170301110025</v>
      </c>
      <c r="C25" s="36">
        <v>38</v>
      </c>
      <c r="D25" s="36"/>
      <c r="E25" s="36">
        <v>36</v>
      </c>
      <c r="F25" s="85"/>
      <c r="G25" s="171"/>
      <c r="H25" s="152"/>
      <c r="I25" s="171"/>
      <c r="J25" s="171"/>
      <c r="K25" s="152"/>
      <c r="L25" s="152"/>
      <c r="M25" s="152"/>
      <c r="N25" s="152"/>
      <c r="O25" s="152"/>
      <c r="P25" s="152"/>
      <c r="Q25" s="1"/>
      <c r="R25" s="1"/>
      <c r="S25" s="1"/>
      <c r="T25" s="1"/>
      <c r="U25" s="1"/>
      <c r="V25" s="1"/>
      <c r="W25" s="1"/>
      <c r="X25" s="1"/>
      <c r="Y25" s="1"/>
    </row>
    <row r="26" spans="1:25" ht="14.25">
      <c r="A26" s="12">
        <v>16</v>
      </c>
      <c r="B26" s="7">
        <v>170301110027</v>
      </c>
      <c r="C26" s="36">
        <v>38</v>
      </c>
      <c r="D26" s="36"/>
      <c r="E26" s="36">
        <v>36</v>
      </c>
      <c r="F26" s="85"/>
      <c r="G26" s="171"/>
      <c r="H26" s="152"/>
      <c r="I26" s="171"/>
      <c r="J26" s="171"/>
      <c r="K26" s="152"/>
      <c r="L26" s="152"/>
      <c r="M26" s="152"/>
      <c r="N26" s="152"/>
      <c r="O26" s="152"/>
      <c r="P26" s="152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12">
        <v>17</v>
      </c>
      <c r="B27" s="7">
        <v>170301110028</v>
      </c>
      <c r="C27" s="36">
        <v>46</v>
      </c>
      <c r="D27" s="36"/>
      <c r="E27" s="36">
        <v>44</v>
      </c>
      <c r="F27" s="85"/>
      <c r="G27" s="171"/>
      <c r="H27" s="152"/>
      <c r="I27" s="171"/>
      <c r="J27" s="171"/>
      <c r="K27" s="152"/>
      <c r="L27" s="152"/>
      <c r="M27" s="152"/>
      <c r="N27" s="152"/>
      <c r="O27" s="152"/>
      <c r="P27" s="152"/>
      <c r="Q27" s="1"/>
      <c r="R27" s="1"/>
      <c r="S27" s="1"/>
      <c r="T27" s="1"/>
      <c r="U27" s="1"/>
      <c r="V27" s="1"/>
      <c r="W27" s="1"/>
      <c r="X27" s="1"/>
      <c r="Y27" s="1"/>
    </row>
    <row r="28" spans="1:25" ht="14.25">
      <c r="A28" s="12">
        <v>18</v>
      </c>
      <c r="B28" s="7">
        <v>170301110031</v>
      </c>
      <c r="C28" s="36">
        <v>38</v>
      </c>
      <c r="D28" s="36"/>
      <c r="E28" s="36">
        <v>36</v>
      </c>
      <c r="F28" s="85"/>
      <c r="G28" s="171"/>
      <c r="H28" s="152"/>
      <c r="I28" s="171"/>
      <c r="J28" s="171"/>
      <c r="K28" s="152"/>
      <c r="L28" s="152"/>
      <c r="M28" s="152"/>
      <c r="N28" s="152"/>
      <c r="O28" s="152"/>
      <c r="P28" s="152"/>
      <c r="Q28" s="1"/>
      <c r="R28" s="1"/>
      <c r="S28" s="1"/>
      <c r="T28" s="1"/>
      <c r="U28" s="1"/>
      <c r="V28" s="1"/>
      <c r="W28" s="1"/>
      <c r="X28" s="1"/>
      <c r="Y28" s="1"/>
    </row>
    <row r="29" spans="1:25" ht="14.25">
      <c r="A29" s="12">
        <v>19</v>
      </c>
      <c r="B29" s="7">
        <v>170301110036</v>
      </c>
      <c r="C29" s="36">
        <v>38</v>
      </c>
      <c r="D29" s="36"/>
      <c r="E29" s="36">
        <v>36</v>
      </c>
      <c r="F29" s="85"/>
      <c r="G29" s="171"/>
      <c r="H29" s="152"/>
      <c r="I29" s="171"/>
      <c r="J29" s="171"/>
      <c r="K29" s="152"/>
      <c r="L29" s="152"/>
      <c r="M29" s="152"/>
      <c r="N29" s="152"/>
      <c r="O29" s="152"/>
      <c r="P29" s="152"/>
      <c r="Q29" s="1"/>
      <c r="R29" s="1"/>
      <c r="S29" s="1"/>
      <c r="T29" s="1"/>
      <c r="U29" s="1"/>
      <c r="V29" s="1"/>
      <c r="W29" s="1"/>
      <c r="X29" s="1"/>
      <c r="Y29" s="1"/>
    </row>
    <row r="30" spans="1:25" ht="14.25">
      <c r="A30" s="12">
        <v>20</v>
      </c>
      <c r="B30" s="7">
        <v>170301110037</v>
      </c>
      <c r="C30" s="36">
        <v>46</v>
      </c>
      <c r="D30" s="36"/>
      <c r="E30" s="36">
        <v>44</v>
      </c>
      <c r="F30" s="85"/>
      <c r="G30" s="171"/>
      <c r="H30" s="152"/>
      <c r="I30" s="171"/>
      <c r="J30" s="171"/>
      <c r="K30" s="152"/>
      <c r="L30" s="152"/>
      <c r="M30" s="152"/>
      <c r="N30" s="152"/>
      <c r="O30" s="152"/>
      <c r="P30" s="152"/>
      <c r="Q30" s="1"/>
      <c r="R30" s="1"/>
      <c r="S30" s="1"/>
      <c r="T30" s="1"/>
      <c r="U30" s="1"/>
      <c r="V30" s="1"/>
      <c r="W30" s="1"/>
      <c r="X30" s="1"/>
      <c r="Y30" s="1"/>
    </row>
    <row r="31" spans="1:25" ht="14.25">
      <c r="A31" s="12">
        <v>21</v>
      </c>
      <c r="B31" s="7">
        <v>170301110039</v>
      </c>
      <c r="C31" s="36">
        <v>38</v>
      </c>
      <c r="D31" s="36"/>
      <c r="E31" s="36">
        <v>36</v>
      </c>
      <c r="F31" s="85"/>
      <c r="G31" s="171"/>
      <c r="H31" s="152"/>
      <c r="I31" s="171"/>
      <c r="J31" s="171"/>
      <c r="K31" s="152"/>
      <c r="L31" s="152"/>
      <c r="M31" s="152"/>
      <c r="N31" s="152"/>
      <c r="O31" s="152"/>
      <c r="P31" s="152"/>
      <c r="Q31" s="1"/>
      <c r="R31" s="1"/>
      <c r="S31" s="1"/>
      <c r="T31" s="1"/>
      <c r="U31" s="1"/>
      <c r="V31" s="1"/>
      <c r="W31" s="1"/>
      <c r="X31" s="1"/>
      <c r="Y31" s="1"/>
    </row>
    <row r="32" spans="1:25" ht="14.25">
      <c r="A32" s="12">
        <v>22</v>
      </c>
      <c r="B32" s="7">
        <v>170301110042</v>
      </c>
      <c r="C32" s="36">
        <v>48</v>
      </c>
      <c r="D32" s="36"/>
      <c r="E32" s="36">
        <v>46</v>
      </c>
      <c r="F32" s="85"/>
      <c r="G32" s="171"/>
      <c r="H32" s="152"/>
      <c r="I32" s="171"/>
      <c r="J32" s="171"/>
      <c r="K32" s="152"/>
      <c r="L32" s="152"/>
      <c r="M32" s="152"/>
      <c r="N32" s="152"/>
      <c r="O32" s="152"/>
      <c r="P32" s="152"/>
      <c r="Q32" s="1"/>
      <c r="R32" s="1"/>
      <c r="S32" s="1"/>
      <c r="T32" s="1"/>
      <c r="U32" s="1"/>
      <c r="V32" s="1"/>
      <c r="W32" s="1"/>
      <c r="X32" s="1"/>
      <c r="Y32" s="1"/>
    </row>
    <row r="33" spans="1:25" ht="14.25">
      <c r="A33" s="12">
        <v>23</v>
      </c>
      <c r="B33" s="7">
        <v>170301110044</v>
      </c>
      <c r="C33" s="36">
        <v>32</v>
      </c>
      <c r="D33" s="36"/>
      <c r="E33" s="36">
        <v>30</v>
      </c>
      <c r="F33" s="85"/>
      <c r="G33" s="171"/>
      <c r="H33" s="152"/>
      <c r="I33" s="171"/>
      <c r="J33" s="171"/>
      <c r="K33" s="152"/>
      <c r="L33" s="152"/>
      <c r="M33" s="152"/>
      <c r="N33" s="152"/>
      <c r="O33" s="152"/>
      <c r="P33" s="152"/>
      <c r="Q33" s="1"/>
      <c r="R33" s="1"/>
      <c r="S33" s="1"/>
      <c r="T33" s="1"/>
      <c r="U33" s="1"/>
      <c r="V33" s="1"/>
      <c r="W33" s="1"/>
      <c r="X33" s="1"/>
      <c r="Y33" s="1"/>
    </row>
    <row r="34" spans="1:25" ht="14.25">
      <c r="A34" s="12">
        <v>24</v>
      </c>
      <c r="B34" s="7">
        <v>170301110045</v>
      </c>
      <c r="C34" s="36">
        <v>32</v>
      </c>
      <c r="D34" s="36"/>
      <c r="E34" s="36">
        <v>30</v>
      </c>
      <c r="F34" s="85"/>
      <c r="G34" s="171"/>
      <c r="H34" s="152"/>
      <c r="I34" s="171"/>
      <c r="J34" s="171"/>
      <c r="K34" s="152"/>
      <c r="L34" s="152"/>
      <c r="M34" s="152"/>
      <c r="N34" s="152"/>
      <c r="O34" s="152"/>
      <c r="P34" s="152"/>
      <c r="Q34" s="1"/>
      <c r="R34" s="1"/>
      <c r="S34" s="1"/>
      <c r="T34" s="1"/>
      <c r="U34" s="1"/>
      <c r="V34" s="1"/>
      <c r="W34" s="1"/>
      <c r="X34" s="1"/>
      <c r="Y34" s="1"/>
    </row>
    <row r="35" spans="1:25" ht="14.25">
      <c r="A35" s="12">
        <v>25</v>
      </c>
      <c r="B35" s="7">
        <v>170301110046</v>
      </c>
      <c r="C35" s="36">
        <v>32</v>
      </c>
      <c r="D35" s="36"/>
      <c r="E35" s="36">
        <v>30</v>
      </c>
      <c r="F35" s="85"/>
      <c r="G35" s="171"/>
      <c r="H35" s="152"/>
      <c r="I35" s="171"/>
      <c r="J35" s="171"/>
      <c r="K35" s="152"/>
      <c r="L35" s="152"/>
      <c r="M35" s="152"/>
      <c r="N35" s="152"/>
      <c r="O35" s="152"/>
      <c r="P35" s="152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2">
        <v>26</v>
      </c>
      <c r="B36" s="7">
        <v>170301110047</v>
      </c>
      <c r="C36" s="36">
        <v>38</v>
      </c>
      <c r="D36" s="36"/>
      <c r="E36" s="36">
        <v>36</v>
      </c>
      <c r="F36" s="85"/>
      <c r="G36" s="171"/>
      <c r="H36" s="152"/>
      <c r="I36" s="171"/>
      <c r="J36" s="171"/>
      <c r="K36" s="152"/>
      <c r="L36" s="152"/>
      <c r="M36" s="152"/>
      <c r="N36" s="152"/>
      <c r="O36" s="152"/>
      <c r="P36" s="152"/>
      <c r="Q36" s="1"/>
      <c r="R36" s="1"/>
      <c r="S36" s="1"/>
      <c r="T36" s="1"/>
      <c r="U36" s="1"/>
      <c r="V36" s="1"/>
      <c r="W36" s="1"/>
      <c r="X36" s="1"/>
      <c r="Y36" s="1"/>
    </row>
    <row r="37" spans="1:25" ht="14.25">
      <c r="A37" s="12">
        <v>27</v>
      </c>
      <c r="B37" s="7">
        <v>170301110050</v>
      </c>
      <c r="C37" s="36">
        <v>38</v>
      </c>
      <c r="D37" s="36"/>
      <c r="E37" s="36">
        <v>36</v>
      </c>
      <c r="F37" s="85"/>
      <c r="G37" s="171"/>
      <c r="H37" s="152"/>
      <c r="I37" s="171"/>
      <c r="J37" s="171"/>
      <c r="K37" s="152"/>
      <c r="L37" s="152"/>
      <c r="M37" s="152"/>
      <c r="N37" s="152"/>
      <c r="O37" s="152"/>
      <c r="P37" s="152"/>
      <c r="Q37" s="1"/>
      <c r="R37" s="1"/>
      <c r="S37" s="1"/>
      <c r="T37" s="1"/>
      <c r="U37" s="1"/>
      <c r="V37" s="1"/>
      <c r="W37" s="1"/>
      <c r="X37" s="1"/>
      <c r="Y37" s="1"/>
    </row>
    <row r="38" spans="1:25" ht="14.25">
      <c r="A38" s="12">
        <v>28</v>
      </c>
      <c r="B38" s="7">
        <v>170301110052</v>
      </c>
      <c r="C38" s="36">
        <v>32</v>
      </c>
      <c r="D38" s="36"/>
      <c r="E38" s="36">
        <v>30</v>
      </c>
      <c r="F38" s="85"/>
      <c r="G38" s="171"/>
      <c r="H38" s="152"/>
      <c r="I38" s="171"/>
      <c r="J38" s="171"/>
      <c r="K38" s="152"/>
      <c r="L38" s="152"/>
      <c r="M38" s="152"/>
      <c r="N38" s="152"/>
      <c r="O38" s="152"/>
      <c r="P38" s="152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42">
        <v>29</v>
      </c>
      <c r="B39" s="7">
        <v>170301110054</v>
      </c>
      <c r="C39" s="36">
        <v>46</v>
      </c>
      <c r="D39" s="36"/>
      <c r="E39" s="36">
        <v>44</v>
      </c>
      <c r="F39" s="85"/>
      <c r="G39" s="171"/>
      <c r="H39" s="152"/>
      <c r="I39" s="171"/>
      <c r="J39" s="171"/>
      <c r="K39" s="152"/>
      <c r="L39" s="152"/>
      <c r="M39" s="152"/>
      <c r="N39" s="152"/>
      <c r="O39" s="152"/>
      <c r="P39" s="152"/>
      <c r="Q39" s="1"/>
      <c r="R39" s="1"/>
      <c r="S39" s="1"/>
      <c r="T39" s="1"/>
      <c r="U39" s="1"/>
      <c r="V39" s="1"/>
      <c r="W39" s="1"/>
      <c r="X39" s="1"/>
      <c r="Y39" s="1"/>
    </row>
    <row r="40" spans="1:25" ht="14.25">
      <c r="A40" s="41">
        <v>30</v>
      </c>
      <c r="B40" s="7">
        <v>170301111056</v>
      </c>
      <c r="C40" s="43">
        <v>46</v>
      </c>
      <c r="D40" s="43"/>
      <c r="E40" s="43">
        <v>44</v>
      </c>
      <c r="F40" s="128"/>
      <c r="G40" s="171"/>
      <c r="H40" s="152"/>
      <c r="I40" s="171"/>
      <c r="J40" s="171"/>
      <c r="K40" s="152"/>
      <c r="L40" s="152"/>
      <c r="M40" s="152"/>
      <c r="N40" s="152"/>
      <c r="O40" s="152"/>
      <c r="P40" s="152"/>
      <c r="Q40" s="1"/>
      <c r="R40" s="1"/>
      <c r="S40" s="1"/>
      <c r="T40" s="1"/>
      <c r="U40" s="1"/>
      <c r="V40" s="1"/>
      <c r="W40" s="1"/>
      <c r="X40" s="1"/>
      <c r="Y40" s="1"/>
    </row>
    <row r="41" spans="1:25" ht="14.25">
      <c r="A41" s="41">
        <v>31</v>
      </c>
      <c r="B41" s="43">
        <v>170301111057</v>
      </c>
      <c r="C41" s="39">
        <v>46</v>
      </c>
      <c r="D41" s="39"/>
      <c r="E41" s="39">
        <v>44</v>
      </c>
      <c r="F41" s="129"/>
      <c r="G41" s="171"/>
      <c r="H41" s="152"/>
      <c r="I41" s="171"/>
      <c r="J41" s="171"/>
      <c r="K41" s="152"/>
      <c r="L41" s="152"/>
      <c r="M41" s="152"/>
      <c r="N41" s="152"/>
      <c r="O41" s="152"/>
      <c r="P41" s="152"/>
      <c r="Q41" s="1"/>
      <c r="R41" s="1"/>
      <c r="S41" s="1"/>
      <c r="T41" s="1"/>
      <c r="U41" s="1"/>
      <c r="V41" s="1"/>
      <c r="W41" s="1"/>
      <c r="X41" s="1"/>
      <c r="Y41" s="1"/>
    </row>
    <row r="42" spans="1:25" ht="14.25">
      <c r="A42" s="41">
        <v>32</v>
      </c>
      <c r="B42" s="43">
        <v>170301111059</v>
      </c>
      <c r="C42" s="43">
        <v>4</v>
      </c>
      <c r="D42" s="43"/>
      <c r="E42" s="43">
        <v>4</v>
      </c>
      <c r="F42" s="128"/>
      <c r="G42" s="171"/>
      <c r="H42" s="152"/>
      <c r="I42" s="171"/>
      <c r="J42" s="171"/>
      <c r="K42" s="152"/>
      <c r="L42" s="152"/>
      <c r="M42" s="152"/>
      <c r="N42" s="152"/>
      <c r="O42" s="152"/>
      <c r="P42" s="152"/>
      <c r="Q42" s="1"/>
      <c r="R42" s="1"/>
      <c r="S42" s="1"/>
      <c r="T42" s="1"/>
      <c r="U42" s="1"/>
      <c r="V42" s="1"/>
      <c r="W42" s="1"/>
      <c r="X42" s="1"/>
      <c r="Y42" s="1"/>
    </row>
    <row r="43" spans="1:25" ht="14.25">
      <c r="A43" s="41">
        <v>33</v>
      </c>
      <c r="B43" s="43">
        <v>170301111060</v>
      </c>
      <c r="C43" s="43">
        <v>46</v>
      </c>
      <c r="D43" s="43"/>
      <c r="E43" s="43">
        <v>44</v>
      </c>
      <c r="F43" s="128"/>
      <c r="G43" s="171"/>
      <c r="H43" s="152"/>
      <c r="I43" s="171"/>
      <c r="J43" s="171"/>
      <c r="K43" s="152"/>
      <c r="L43" s="152"/>
      <c r="M43" s="152"/>
      <c r="N43" s="152"/>
      <c r="O43" s="152"/>
      <c r="P43" s="152"/>
      <c r="Q43" s="1"/>
      <c r="R43" s="1"/>
      <c r="S43" s="1"/>
      <c r="T43" s="1"/>
      <c r="U43" s="1"/>
      <c r="V43" s="1"/>
      <c r="W43" s="1"/>
      <c r="X43" s="1"/>
      <c r="Y43" s="1"/>
    </row>
    <row r="44" spans="1:25" ht="14.25">
      <c r="A44" s="41"/>
      <c r="B44" s="43"/>
      <c r="C44" s="43"/>
      <c r="D44" s="43"/>
      <c r="E44" s="43"/>
      <c r="F44" s="128"/>
      <c r="G44" s="171"/>
      <c r="H44" s="152"/>
      <c r="I44" s="171"/>
      <c r="J44" s="171"/>
      <c r="K44" s="152"/>
      <c r="L44" s="152"/>
      <c r="M44" s="152"/>
      <c r="N44" s="152"/>
      <c r="O44" s="152"/>
      <c r="P44" s="152"/>
      <c r="Q44" s="1"/>
      <c r="R44" s="1"/>
      <c r="S44" s="1"/>
      <c r="T44" s="1"/>
      <c r="U44" s="1"/>
      <c r="V44" s="1"/>
      <c r="W44" s="1"/>
      <c r="X44" s="1"/>
      <c r="Y44" s="1"/>
    </row>
    <row r="45" spans="1:25" ht="14.25">
      <c r="A45" s="41"/>
      <c r="B45" s="43"/>
      <c r="C45" s="43"/>
      <c r="D45" s="43"/>
      <c r="E45" s="43"/>
      <c r="F45" s="128"/>
      <c r="G45" s="171"/>
      <c r="H45" s="152"/>
      <c r="I45" s="171"/>
      <c r="J45" s="171"/>
      <c r="K45" s="152"/>
      <c r="L45" s="152"/>
      <c r="M45" s="152"/>
      <c r="N45" s="152"/>
      <c r="O45" s="152"/>
      <c r="P45" s="152"/>
      <c r="Q45" s="1"/>
      <c r="R45" s="1"/>
      <c r="S45" s="1"/>
      <c r="T45" s="1"/>
      <c r="U45" s="1"/>
      <c r="V45" s="1"/>
      <c r="W45" s="1"/>
      <c r="X45" s="1"/>
      <c r="Y45" s="1"/>
    </row>
    <row r="46" spans="1:25" ht="14.25">
      <c r="A46" s="41"/>
      <c r="B46" s="43"/>
      <c r="C46" s="43"/>
      <c r="D46" s="43"/>
      <c r="E46" s="43"/>
      <c r="F46" s="128"/>
      <c r="G46" s="171"/>
      <c r="H46" s="152"/>
      <c r="I46" s="171"/>
      <c r="J46" s="171"/>
      <c r="K46" s="152"/>
      <c r="L46" s="152"/>
      <c r="M46" s="152"/>
      <c r="N46" s="152"/>
      <c r="O46" s="152"/>
      <c r="P46" s="152"/>
      <c r="Q46" s="1"/>
      <c r="R46" s="1"/>
      <c r="S46" s="1"/>
      <c r="T46" s="1"/>
      <c r="U46" s="1"/>
      <c r="V46" s="1"/>
      <c r="W46" s="1"/>
      <c r="X46" s="1"/>
      <c r="Y46" s="1"/>
    </row>
    <row r="47" spans="1:25" ht="14.25">
      <c r="A47" s="41"/>
      <c r="B47" s="43"/>
      <c r="C47" s="43"/>
      <c r="D47" s="43"/>
      <c r="E47" s="43"/>
      <c r="F47" s="128"/>
      <c r="G47" s="171"/>
      <c r="H47" s="152"/>
      <c r="I47" s="171"/>
      <c r="J47" s="171"/>
      <c r="K47" s="152"/>
      <c r="L47" s="152"/>
      <c r="M47" s="152"/>
      <c r="N47" s="152"/>
      <c r="O47" s="152"/>
      <c r="P47" s="152"/>
      <c r="Q47" s="1"/>
      <c r="R47" s="1"/>
      <c r="S47" s="1"/>
      <c r="T47" s="1"/>
      <c r="U47" s="1"/>
      <c r="V47" s="1"/>
      <c r="W47" s="1"/>
      <c r="X47" s="1"/>
      <c r="Y47" s="1"/>
    </row>
    <row r="48" spans="1:25" ht="14.25">
      <c r="A48" s="41"/>
      <c r="B48" s="43"/>
      <c r="C48" s="43"/>
      <c r="D48" s="43"/>
      <c r="E48" s="43"/>
      <c r="F48" s="128"/>
      <c r="G48" s="171"/>
      <c r="H48" s="152"/>
      <c r="I48" s="171"/>
      <c r="J48" s="171"/>
      <c r="K48" s="152"/>
      <c r="L48" s="152"/>
      <c r="M48" s="152"/>
      <c r="N48" s="152"/>
      <c r="O48" s="152"/>
      <c r="P48" s="152"/>
      <c r="Q48" s="1"/>
      <c r="R48" s="1"/>
      <c r="S48" s="1"/>
      <c r="T48" s="1"/>
      <c r="U48" s="1"/>
      <c r="V48" s="1"/>
      <c r="W48" s="1"/>
      <c r="X48" s="1"/>
      <c r="Y48" s="1"/>
    </row>
    <row r="49" spans="1:25" ht="14.25">
      <c r="A49" s="41"/>
      <c r="B49" s="43"/>
      <c r="C49" s="43"/>
      <c r="D49" s="43"/>
      <c r="E49" s="43"/>
      <c r="F49" s="128"/>
      <c r="G49" s="171"/>
      <c r="H49" s="152"/>
      <c r="I49" s="171"/>
      <c r="J49" s="171"/>
      <c r="K49" s="152"/>
      <c r="L49" s="152"/>
      <c r="M49" s="152"/>
      <c r="N49" s="152"/>
      <c r="O49" s="152"/>
      <c r="P49" s="152"/>
      <c r="Q49" s="1"/>
      <c r="R49" s="1"/>
      <c r="S49" s="1"/>
      <c r="T49" s="1"/>
      <c r="U49" s="1"/>
      <c r="V49" s="1"/>
      <c r="W49" s="1"/>
      <c r="X49" s="1"/>
      <c r="Y49" s="1"/>
    </row>
    <row r="50" spans="1:25" ht="14.25">
      <c r="A50" s="41"/>
      <c r="B50" s="43"/>
      <c r="C50" s="43"/>
      <c r="D50" s="43"/>
      <c r="E50" s="43"/>
      <c r="F50" s="128"/>
      <c r="G50" s="171"/>
      <c r="H50" s="152"/>
      <c r="I50" s="171"/>
      <c r="J50" s="171"/>
      <c r="K50" s="152"/>
      <c r="L50" s="152"/>
      <c r="M50" s="152"/>
      <c r="N50" s="152"/>
      <c r="O50" s="152"/>
      <c r="P50" s="152"/>
      <c r="Q50" s="1"/>
      <c r="R50" s="1"/>
      <c r="S50" s="1"/>
      <c r="T50" s="1"/>
      <c r="U50" s="1"/>
      <c r="V50" s="1"/>
      <c r="W50" s="1"/>
      <c r="X50" s="1"/>
      <c r="Y50" s="1"/>
    </row>
    <row r="51" spans="1:10" ht="14.25">
      <c r="A51" s="37"/>
      <c r="B51" s="40"/>
      <c r="C51" s="43"/>
      <c r="D51" s="43"/>
      <c r="E51" s="43"/>
      <c r="F51" s="128"/>
      <c r="I51" s="171"/>
      <c r="J51" s="171"/>
    </row>
    <row r="52" spans="1:10" ht="14.25">
      <c r="A52" s="37"/>
      <c r="B52" s="40"/>
      <c r="C52" s="38"/>
      <c r="D52" s="38"/>
      <c r="E52" s="38"/>
      <c r="F52" s="130"/>
      <c r="I52" s="171"/>
      <c r="J52" s="171"/>
    </row>
    <row r="53" spans="1:10" ht="14.25">
      <c r="A53" s="37"/>
      <c r="B53" s="40"/>
      <c r="C53" s="38"/>
      <c r="D53" s="38"/>
      <c r="E53" s="38"/>
      <c r="F53" s="130"/>
      <c r="I53" s="171"/>
      <c r="J53" s="171"/>
    </row>
    <row r="54" spans="1:9" ht="14.25">
      <c r="A54" s="37"/>
      <c r="B54" s="40"/>
      <c r="C54" s="38"/>
      <c r="D54" s="38"/>
      <c r="E54" s="38"/>
      <c r="F54" s="130"/>
      <c r="I54" s="171"/>
    </row>
    <row r="55" spans="1:9" ht="14.25">
      <c r="A55" s="37"/>
      <c r="B55" s="40"/>
      <c r="C55" s="38"/>
      <c r="D55" s="38"/>
      <c r="E55" s="38"/>
      <c r="F55" s="130"/>
      <c r="I55" s="171"/>
    </row>
    <row r="56" ht="14.25">
      <c r="I56" s="171"/>
    </row>
    <row r="57" ht="14.25">
      <c r="I57" s="171"/>
    </row>
    <row r="58" ht="14.25">
      <c r="I58" s="171"/>
    </row>
    <row r="59" ht="14.25">
      <c r="I59" s="171"/>
    </row>
    <row r="60" ht="14.25">
      <c r="I60" s="171"/>
    </row>
    <row r="61" ht="14.25">
      <c r="I61" s="171"/>
    </row>
    <row r="62" ht="14.25">
      <c r="I62" s="171"/>
    </row>
    <row r="63" ht="14.25">
      <c r="I63" s="171"/>
    </row>
    <row r="64" ht="14.25">
      <c r="I64" s="171"/>
    </row>
    <row r="65" ht="14.25">
      <c r="I65" s="171"/>
    </row>
    <row r="66" ht="14.25">
      <c r="I66" s="171"/>
    </row>
    <row r="67" ht="14.25">
      <c r="I67" s="171"/>
    </row>
    <row r="68" ht="14.25">
      <c r="I68" s="171"/>
    </row>
  </sheetData>
  <sheetProtection/>
  <mergeCells count="12">
    <mergeCell ref="A1:E1"/>
    <mergeCell ref="A2:E2"/>
    <mergeCell ref="A3:E3"/>
    <mergeCell ref="Q3:Y7"/>
    <mergeCell ref="A4:E4"/>
    <mergeCell ref="A5:E5"/>
    <mergeCell ref="G15:J15"/>
    <mergeCell ref="G16:J16"/>
    <mergeCell ref="G17:J17"/>
    <mergeCell ref="G19:I19"/>
    <mergeCell ref="H20:I20"/>
    <mergeCell ref="H21:I2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75"/>
  <sheetViews>
    <sheetView zoomScale="70" zoomScaleNormal="70" zoomScalePageLayoutView="0" workbookViewId="0" topLeftCell="A4">
      <selection activeCell="Q15" sqref="Q15:U16"/>
    </sheetView>
  </sheetViews>
  <sheetFormatPr defaultColWidth="9.140625" defaultRowHeight="15"/>
  <cols>
    <col min="1" max="1" width="2.57421875" style="0" bestFit="1" customWidth="1"/>
    <col min="2" max="2" width="14.28125" style="0" bestFit="1" customWidth="1"/>
    <col min="3" max="3" width="12.28125" style="0" bestFit="1" customWidth="1"/>
    <col min="5" max="5" width="12.28125" style="0" bestFit="1" customWidth="1"/>
    <col min="7" max="7" width="12.28125" style="0" customWidth="1"/>
    <col min="9" max="9" width="14.57421875" style="0" customWidth="1"/>
    <col min="10" max="10" width="17.421875" style="0" customWidth="1"/>
    <col min="11" max="11" width="11.8515625" style="0" customWidth="1"/>
  </cols>
  <sheetData>
    <row r="1" spans="1:25" ht="14.25">
      <c r="A1" s="301" t="s">
        <v>110</v>
      </c>
      <c r="B1" s="330"/>
      <c r="C1" s="330"/>
      <c r="D1" s="330"/>
      <c r="E1" s="330"/>
      <c r="F1" s="190"/>
      <c r="G1" s="148"/>
      <c r="H1" s="149"/>
      <c r="I1" s="149"/>
      <c r="J1" s="149"/>
      <c r="K1" s="149"/>
      <c r="L1" s="92"/>
      <c r="M1" s="92"/>
      <c r="N1" s="92"/>
      <c r="O1" s="92"/>
      <c r="P1" s="92"/>
      <c r="Q1" s="1"/>
      <c r="R1" s="1"/>
      <c r="S1" s="1"/>
      <c r="T1" s="1"/>
      <c r="U1" s="1"/>
      <c r="V1" s="1"/>
      <c r="W1" s="1"/>
      <c r="X1" s="1"/>
      <c r="Y1" s="1"/>
    </row>
    <row r="2" spans="1:25" ht="15" thickBot="1">
      <c r="A2" s="301" t="s">
        <v>0</v>
      </c>
      <c r="B2" s="330"/>
      <c r="C2" s="330"/>
      <c r="D2" s="330"/>
      <c r="E2" s="330"/>
      <c r="F2" s="191"/>
      <c r="G2" s="166"/>
      <c r="H2" s="175"/>
      <c r="I2" s="167"/>
      <c r="J2" s="152"/>
      <c r="K2" s="152"/>
      <c r="L2" s="110"/>
      <c r="M2" s="110"/>
      <c r="N2" s="110"/>
      <c r="O2" s="110"/>
      <c r="P2" s="110"/>
      <c r="Q2" s="1"/>
      <c r="R2" s="1"/>
      <c r="S2" s="1"/>
      <c r="T2" s="1"/>
      <c r="U2" s="1"/>
      <c r="V2" s="1"/>
      <c r="W2" s="1"/>
      <c r="X2" s="1"/>
      <c r="Y2" s="1"/>
    </row>
    <row r="3" spans="1:25" ht="43.5">
      <c r="A3" s="342" t="s">
        <v>244</v>
      </c>
      <c r="B3" s="343"/>
      <c r="C3" s="343"/>
      <c r="D3" s="343"/>
      <c r="E3" s="343"/>
      <c r="F3" s="192"/>
      <c r="G3" s="78"/>
      <c r="H3" s="153"/>
      <c r="I3" s="78" t="s">
        <v>230</v>
      </c>
      <c r="J3" s="89" t="s">
        <v>231</v>
      </c>
      <c r="K3" s="89" t="s">
        <v>232</v>
      </c>
      <c r="L3" s="110"/>
      <c r="M3" s="92"/>
      <c r="N3" s="92"/>
      <c r="O3" s="110"/>
      <c r="P3" s="110"/>
      <c r="Q3" s="309" t="s">
        <v>254</v>
      </c>
      <c r="R3" s="309"/>
      <c r="S3" s="309"/>
      <c r="T3" s="309"/>
      <c r="U3" s="309"/>
      <c r="V3" s="309"/>
      <c r="W3" s="309"/>
      <c r="X3" s="309"/>
      <c r="Y3" s="310"/>
    </row>
    <row r="4" spans="1:25" ht="28.5">
      <c r="A4" s="301" t="s">
        <v>139</v>
      </c>
      <c r="B4" s="330"/>
      <c r="C4" s="330"/>
      <c r="D4" s="330"/>
      <c r="E4" s="330"/>
      <c r="F4" s="114"/>
      <c r="G4" s="78" t="s">
        <v>256</v>
      </c>
      <c r="H4" s="150"/>
      <c r="I4" s="151"/>
      <c r="J4" s="154" t="s">
        <v>233</v>
      </c>
      <c r="K4" s="154">
        <v>3</v>
      </c>
      <c r="L4" s="110"/>
      <c r="M4" s="92"/>
      <c r="N4" s="92"/>
      <c r="O4" s="110"/>
      <c r="P4" s="110"/>
      <c r="Q4" s="312"/>
      <c r="R4" s="355"/>
      <c r="S4" s="355"/>
      <c r="T4" s="355"/>
      <c r="U4" s="355"/>
      <c r="V4" s="355"/>
      <c r="W4" s="355"/>
      <c r="X4" s="355"/>
      <c r="Y4" s="313"/>
    </row>
    <row r="5" spans="1:25" ht="21">
      <c r="A5" s="301" t="s">
        <v>140</v>
      </c>
      <c r="B5" s="330"/>
      <c r="C5" s="330"/>
      <c r="D5" s="330"/>
      <c r="E5" s="330"/>
      <c r="F5" s="114"/>
      <c r="G5" s="78" t="s">
        <v>234</v>
      </c>
      <c r="H5" s="156">
        <f>D12</f>
        <v>63.63636363636363</v>
      </c>
      <c r="I5" s="151"/>
      <c r="J5" s="157" t="s">
        <v>235</v>
      </c>
      <c r="K5" s="157">
        <v>2</v>
      </c>
      <c r="L5" s="110"/>
      <c r="M5" s="92"/>
      <c r="N5" s="92"/>
      <c r="O5" s="110"/>
      <c r="P5" s="110"/>
      <c r="Q5" s="312"/>
      <c r="R5" s="355"/>
      <c r="S5" s="355"/>
      <c r="T5" s="355"/>
      <c r="U5" s="355"/>
      <c r="V5" s="355"/>
      <c r="W5" s="355"/>
      <c r="X5" s="355"/>
      <c r="Y5" s="313"/>
    </row>
    <row r="6" spans="1:25" ht="21">
      <c r="A6" s="12"/>
      <c r="B6" s="52" t="s">
        <v>1</v>
      </c>
      <c r="C6" s="46" t="s">
        <v>234</v>
      </c>
      <c r="D6" s="14" t="s">
        <v>243</v>
      </c>
      <c r="E6" s="46" t="s">
        <v>236</v>
      </c>
      <c r="F6" s="14" t="s">
        <v>243</v>
      </c>
      <c r="G6" s="78" t="s">
        <v>236</v>
      </c>
      <c r="H6" s="156">
        <f>F12</f>
        <v>0</v>
      </c>
      <c r="I6" s="151"/>
      <c r="J6" s="160" t="s">
        <v>237</v>
      </c>
      <c r="K6" s="160">
        <v>1</v>
      </c>
      <c r="L6" s="110"/>
      <c r="M6" s="92"/>
      <c r="N6" s="92"/>
      <c r="O6" s="110"/>
      <c r="P6" s="110"/>
      <c r="Q6" s="312"/>
      <c r="R6" s="355"/>
      <c r="S6" s="355"/>
      <c r="T6" s="355"/>
      <c r="U6" s="355"/>
      <c r="V6" s="355"/>
      <c r="W6" s="355"/>
      <c r="X6" s="355"/>
      <c r="Y6" s="313"/>
    </row>
    <row r="7" spans="1:25" ht="43.5" thickBot="1">
      <c r="A7" s="12"/>
      <c r="B7" s="52" t="s">
        <v>2</v>
      </c>
      <c r="C7" s="53" t="s">
        <v>78</v>
      </c>
      <c r="D7" s="93"/>
      <c r="E7" s="53" t="s">
        <v>78</v>
      </c>
      <c r="F7" s="147"/>
      <c r="G7" s="78" t="s">
        <v>238</v>
      </c>
      <c r="H7" s="162">
        <f>AVERAGE(H5:H6)</f>
        <v>31.818181818181817</v>
      </c>
      <c r="I7" s="163">
        <v>0.6</v>
      </c>
      <c r="J7" s="164" t="s">
        <v>239</v>
      </c>
      <c r="K7" s="164">
        <v>0</v>
      </c>
      <c r="L7" s="110"/>
      <c r="M7" s="110"/>
      <c r="N7" s="110"/>
      <c r="O7" s="110"/>
      <c r="P7" s="110"/>
      <c r="Q7" s="315"/>
      <c r="R7" s="315"/>
      <c r="S7" s="315"/>
      <c r="T7" s="315"/>
      <c r="U7" s="315"/>
      <c r="V7" s="315"/>
      <c r="W7" s="315"/>
      <c r="X7" s="315"/>
      <c r="Y7" s="316"/>
    </row>
    <row r="8" spans="1:25" ht="28.5">
      <c r="A8" s="12"/>
      <c r="B8" s="52" t="s">
        <v>3</v>
      </c>
      <c r="C8" s="53" t="s">
        <v>4</v>
      </c>
      <c r="D8" s="93"/>
      <c r="E8" s="53" t="s">
        <v>84</v>
      </c>
      <c r="F8" s="93"/>
      <c r="G8" s="208" t="s">
        <v>240</v>
      </c>
      <c r="H8" s="209" t="s">
        <v>251</v>
      </c>
      <c r="I8" s="210"/>
      <c r="J8" s="152"/>
      <c r="K8" s="15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2"/>
      <c r="B9" s="52" t="s">
        <v>5</v>
      </c>
      <c r="C9" s="53" t="s">
        <v>75</v>
      </c>
      <c r="D9" s="93"/>
      <c r="E9" s="53" t="s">
        <v>75</v>
      </c>
      <c r="F9" s="93"/>
      <c r="G9" s="145"/>
      <c r="H9" s="125"/>
      <c r="I9" s="125"/>
      <c r="J9" s="115"/>
      <c r="K9" s="204" t="s">
        <v>82</v>
      </c>
      <c r="L9" s="54" t="s">
        <v>89</v>
      </c>
      <c r="M9" s="29" t="s">
        <v>97</v>
      </c>
      <c r="N9" s="29" t="s">
        <v>98</v>
      </c>
      <c r="O9" s="29" t="s">
        <v>99</v>
      </c>
      <c r="P9" s="29" t="s">
        <v>100</v>
      </c>
      <c r="Q9" s="29" t="s">
        <v>101</v>
      </c>
      <c r="R9" s="29" t="s">
        <v>102</v>
      </c>
      <c r="S9" s="29" t="s">
        <v>103</v>
      </c>
      <c r="T9" s="29" t="s">
        <v>104</v>
      </c>
      <c r="U9" s="29" t="s">
        <v>109</v>
      </c>
      <c r="V9" s="29" t="s">
        <v>105</v>
      </c>
      <c r="W9" s="29" t="s">
        <v>106</v>
      </c>
      <c r="X9" s="29" t="s">
        <v>107</v>
      </c>
      <c r="Y9" s="29" t="s">
        <v>108</v>
      </c>
    </row>
    <row r="10" spans="1:25" ht="15">
      <c r="A10" s="12"/>
      <c r="B10" s="52" t="s">
        <v>8</v>
      </c>
      <c r="C10" s="53">
        <v>50</v>
      </c>
      <c r="D10" s="86">
        <f>0.55*C10</f>
        <v>27.500000000000004</v>
      </c>
      <c r="E10" s="19">
        <v>50</v>
      </c>
      <c r="F10" s="86">
        <f>0.55*E10</f>
        <v>27.500000000000004</v>
      </c>
      <c r="G10" s="203" t="s">
        <v>6</v>
      </c>
      <c r="H10" s="125"/>
      <c r="I10" s="125"/>
      <c r="J10" s="125"/>
      <c r="K10" s="205">
        <v>3</v>
      </c>
      <c r="L10" s="46">
        <v>3</v>
      </c>
      <c r="M10" s="39">
        <v>3</v>
      </c>
      <c r="N10" s="39">
        <v>3</v>
      </c>
      <c r="O10" s="39">
        <v>3</v>
      </c>
      <c r="P10" s="39">
        <v>1</v>
      </c>
      <c r="Q10" s="31"/>
      <c r="R10" s="31"/>
      <c r="S10" s="31"/>
      <c r="T10" s="31"/>
      <c r="U10" s="31"/>
      <c r="V10" s="39">
        <v>3</v>
      </c>
      <c r="W10" s="44">
        <v>3</v>
      </c>
      <c r="X10" s="44">
        <v>3</v>
      </c>
      <c r="Y10" s="44">
        <v>3</v>
      </c>
    </row>
    <row r="11" spans="1:25" ht="15">
      <c r="A11" s="12">
        <v>1</v>
      </c>
      <c r="B11" s="7">
        <v>170301110004</v>
      </c>
      <c r="C11" s="36">
        <v>9.285714285714286</v>
      </c>
      <c r="D11" s="75">
        <f>COUNTIF(C11:C55,"&gt;="&amp;D10)</f>
        <v>21</v>
      </c>
      <c r="E11" s="36">
        <v>7.142857142857142</v>
      </c>
      <c r="F11" s="75">
        <f>COUNTIF(E11:E55,"&gt;="&amp;F10)</f>
        <v>0</v>
      </c>
      <c r="G11" s="203" t="s">
        <v>7</v>
      </c>
      <c r="H11" s="125"/>
      <c r="I11" s="125"/>
      <c r="J11" s="125"/>
      <c r="K11" s="206">
        <v>3</v>
      </c>
      <c r="L11" s="23">
        <v>3</v>
      </c>
      <c r="M11" s="39">
        <v>3</v>
      </c>
      <c r="N11" s="39">
        <v>3</v>
      </c>
      <c r="O11" s="39">
        <v>3</v>
      </c>
      <c r="P11" s="39">
        <v>1</v>
      </c>
      <c r="Q11" s="31"/>
      <c r="R11" s="31"/>
      <c r="S11" s="31"/>
      <c r="T11" s="31"/>
      <c r="U11" s="31"/>
      <c r="V11" s="39">
        <v>3</v>
      </c>
      <c r="W11" s="44">
        <v>3</v>
      </c>
      <c r="X11" s="44">
        <v>3</v>
      </c>
      <c r="Y11" s="44">
        <v>3</v>
      </c>
    </row>
    <row r="12" spans="1:25" ht="15">
      <c r="A12" s="12">
        <v>2</v>
      </c>
      <c r="B12" s="7">
        <v>170301110006</v>
      </c>
      <c r="C12" s="36">
        <v>5.714285714285714</v>
      </c>
      <c r="D12" s="75">
        <f>D11/A43*100</f>
        <v>63.63636363636363</v>
      </c>
      <c r="E12" s="36">
        <v>5.714285714285714</v>
      </c>
      <c r="F12" s="75">
        <f>F11/A43*100</f>
        <v>0</v>
      </c>
      <c r="G12" s="203" t="s">
        <v>72</v>
      </c>
      <c r="H12" s="125"/>
      <c r="I12" s="125"/>
      <c r="J12" s="125"/>
      <c r="K12" s="206">
        <v>3</v>
      </c>
      <c r="L12" s="23">
        <v>3</v>
      </c>
      <c r="M12" s="39">
        <v>3</v>
      </c>
      <c r="N12" s="39">
        <v>3</v>
      </c>
      <c r="O12" s="39">
        <v>3</v>
      </c>
      <c r="P12" s="39">
        <v>1</v>
      </c>
      <c r="Q12" s="31"/>
      <c r="R12" s="31"/>
      <c r="S12" s="31"/>
      <c r="T12" s="31"/>
      <c r="U12" s="31"/>
      <c r="V12" s="39">
        <v>3</v>
      </c>
      <c r="W12" s="44">
        <v>3</v>
      </c>
      <c r="X12" s="44">
        <v>3</v>
      </c>
      <c r="Y12" s="44">
        <v>3</v>
      </c>
    </row>
    <row r="13" spans="1:25" ht="15">
      <c r="A13" s="12">
        <v>3</v>
      </c>
      <c r="B13" s="7">
        <v>170301110007</v>
      </c>
      <c r="C13" s="36">
        <v>4.285714285714286</v>
      </c>
      <c r="D13" s="36"/>
      <c r="E13" s="36">
        <v>5.714285714285714</v>
      </c>
      <c r="F13" s="36"/>
      <c r="G13" s="203" t="s">
        <v>73</v>
      </c>
      <c r="H13" s="125"/>
      <c r="I13" s="125"/>
      <c r="J13" s="125"/>
      <c r="K13" s="206">
        <v>3</v>
      </c>
      <c r="L13" s="23">
        <v>3</v>
      </c>
      <c r="M13" s="39">
        <v>3</v>
      </c>
      <c r="N13" s="39">
        <v>3</v>
      </c>
      <c r="O13" s="39">
        <v>3</v>
      </c>
      <c r="P13" s="39">
        <v>1</v>
      </c>
      <c r="Q13" s="31"/>
      <c r="R13" s="31"/>
      <c r="S13" s="31"/>
      <c r="T13" s="31"/>
      <c r="U13" s="31"/>
      <c r="V13" s="39">
        <v>3</v>
      </c>
      <c r="W13" s="44">
        <v>3</v>
      </c>
      <c r="X13" s="44">
        <v>3</v>
      </c>
      <c r="Y13" s="44">
        <v>3</v>
      </c>
    </row>
    <row r="14" spans="1:25" ht="15">
      <c r="A14" s="12">
        <v>4</v>
      </c>
      <c r="B14" s="7">
        <v>170301110013</v>
      </c>
      <c r="C14" s="36">
        <v>32.142857142857146</v>
      </c>
      <c r="D14" s="36"/>
      <c r="E14" s="36">
        <v>16.428571428571427</v>
      </c>
      <c r="F14" s="36"/>
      <c r="G14" s="203" t="s">
        <v>74</v>
      </c>
      <c r="H14" s="125"/>
      <c r="I14" s="125"/>
      <c r="J14" s="125"/>
      <c r="K14" s="206">
        <v>3</v>
      </c>
      <c r="L14" s="23">
        <v>3</v>
      </c>
      <c r="M14" s="39">
        <v>3</v>
      </c>
      <c r="N14" s="39">
        <v>3</v>
      </c>
      <c r="O14" s="39">
        <v>3</v>
      </c>
      <c r="P14" s="39">
        <v>1</v>
      </c>
      <c r="Q14" s="31"/>
      <c r="R14" s="31"/>
      <c r="S14" s="31"/>
      <c r="T14" s="31"/>
      <c r="U14" s="31"/>
      <c r="V14" s="39">
        <v>3</v>
      </c>
      <c r="W14" s="44">
        <v>3</v>
      </c>
      <c r="X14" s="44">
        <v>3</v>
      </c>
      <c r="Y14" s="44">
        <v>3</v>
      </c>
    </row>
    <row r="15" spans="1:25" ht="15">
      <c r="A15" s="12">
        <v>5</v>
      </c>
      <c r="B15" s="7">
        <v>170301110016</v>
      </c>
      <c r="C15" s="36">
        <v>7.142857142857142</v>
      </c>
      <c r="D15" s="36"/>
      <c r="E15" s="36">
        <v>4.285714285714286</v>
      </c>
      <c r="F15" s="83"/>
      <c r="G15" s="319" t="s">
        <v>259</v>
      </c>
      <c r="H15" s="340"/>
      <c r="I15" s="340"/>
      <c r="J15" s="341"/>
      <c r="K15" s="25">
        <f aca="true" t="shared" si="0" ref="K15:Y15">AVERAGE(K10:K14)</f>
        <v>3</v>
      </c>
      <c r="L15" s="25">
        <f t="shared" si="0"/>
        <v>3</v>
      </c>
      <c r="M15" s="25">
        <f t="shared" si="0"/>
        <v>3</v>
      </c>
      <c r="N15" s="25">
        <f t="shared" si="0"/>
        <v>3</v>
      </c>
      <c r="O15" s="25">
        <f t="shared" si="0"/>
        <v>3</v>
      </c>
      <c r="P15" s="25">
        <f t="shared" si="0"/>
        <v>1</v>
      </c>
      <c r="Q15" s="25"/>
      <c r="R15" s="25"/>
      <c r="S15" s="25"/>
      <c r="T15" s="25"/>
      <c r="U15" s="25"/>
      <c r="V15" s="25">
        <f t="shared" si="0"/>
        <v>3</v>
      </c>
      <c r="W15" s="25">
        <f t="shared" si="0"/>
        <v>3</v>
      </c>
      <c r="X15" s="25">
        <f t="shared" si="0"/>
        <v>3</v>
      </c>
      <c r="Y15" s="25">
        <f t="shared" si="0"/>
        <v>3</v>
      </c>
    </row>
    <row r="16" spans="1:25" ht="15">
      <c r="A16" s="12">
        <v>6</v>
      </c>
      <c r="B16" s="7">
        <v>170301110020</v>
      </c>
      <c r="C16" s="36">
        <v>0.7142857142857143</v>
      </c>
      <c r="D16" s="36"/>
      <c r="E16" s="36">
        <v>2.857142857142857</v>
      </c>
      <c r="F16" s="83"/>
      <c r="G16" s="351" t="s">
        <v>83</v>
      </c>
      <c r="H16" s="352"/>
      <c r="I16" s="352"/>
      <c r="J16" s="353"/>
      <c r="K16" s="120">
        <f aca="true" t="shared" si="1" ref="K16:Y16">K15*$H$7/100</f>
        <v>0.9545454545454546</v>
      </c>
      <c r="L16" s="120">
        <f t="shared" si="1"/>
        <v>0.9545454545454546</v>
      </c>
      <c r="M16" s="120">
        <f t="shared" si="1"/>
        <v>0.9545454545454546</v>
      </c>
      <c r="N16" s="120">
        <f t="shared" si="1"/>
        <v>0.9545454545454546</v>
      </c>
      <c r="O16" s="120">
        <f t="shared" si="1"/>
        <v>0.9545454545454546</v>
      </c>
      <c r="P16" s="120">
        <f t="shared" si="1"/>
        <v>0.3181818181818182</v>
      </c>
      <c r="Q16" s="120"/>
      <c r="R16" s="120"/>
      <c r="S16" s="120"/>
      <c r="T16" s="120"/>
      <c r="U16" s="120"/>
      <c r="V16" s="120">
        <f t="shared" si="1"/>
        <v>0.9545454545454546</v>
      </c>
      <c r="W16" s="120">
        <f t="shared" si="1"/>
        <v>0.9545454545454546</v>
      </c>
      <c r="X16" s="120">
        <f t="shared" si="1"/>
        <v>0.9545454545454546</v>
      </c>
      <c r="Y16" s="120">
        <f t="shared" si="1"/>
        <v>0.9545454545454546</v>
      </c>
    </row>
    <row r="17" spans="1:25" ht="14.25">
      <c r="A17" s="12">
        <v>7</v>
      </c>
      <c r="B17" s="7">
        <v>170301110021</v>
      </c>
      <c r="C17" s="36">
        <v>32.142857142857146</v>
      </c>
      <c r="D17" s="36"/>
      <c r="E17" s="36">
        <v>17.857142857142858</v>
      </c>
      <c r="F17" s="84"/>
      <c r="G17" s="354"/>
      <c r="H17" s="354"/>
      <c r="I17" s="354"/>
      <c r="J17" s="35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2">
        <v>8</v>
      </c>
      <c r="B18" s="7">
        <v>170301110022</v>
      </c>
      <c r="C18" s="36">
        <v>30</v>
      </c>
      <c r="D18" s="36"/>
      <c r="E18" s="36">
        <v>14.285714285714285</v>
      </c>
      <c r="F18" s="85"/>
      <c r="G18" s="12"/>
      <c r="H18" s="12"/>
      <c r="I18" s="1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12">
        <v>9</v>
      </c>
      <c r="B19" s="7">
        <v>170301110023</v>
      </c>
      <c r="C19" s="36">
        <v>34.285714285714285</v>
      </c>
      <c r="D19" s="36"/>
      <c r="E19" s="36">
        <v>25</v>
      </c>
      <c r="F19" s="83"/>
      <c r="G19" s="332"/>
      <c r="H19" s="332"/>
      <c r="I19" s="332"/>
      <c r="J19" s="110"/>
      <c r="K19" s="110"/>
      <c r="L19" s="110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2">
        <v>10</v>
      </c>
      <c r="B20" s="7">
        <v>170301110025</v>
      </c>
      <c r="C20" s="36">
        <v>31.428571428571427</v>
      </c>
      <c r="D20" s="36"/>
      <c r="E20" s="36">
        <v>20.714285714285715</v>
      </c>
      <c r="F20" s="83"/>
      <c r="G20" s="113"/>
      <c r="H20" s="329"/>
      <c r="I20" s="329"/>
      <c r="J20" s="110"/>
      <c r="K20" s="92"/>
      <c r="L20" s="110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2">
        <v>11</v>
      </c>
      <c r="B21" s="7">
        <v>170301110027</v>
      </c>
      <c r="C21" s="36">
        <v>14.285714285714285</v>
      </c>
      <c r="D21" s="36"/>
      <c r="E21" s="36">
        <v>7.142857142857142</v>
      </c>
      <c r="F21" s="83"/>
      <c r="G21" s="113"/>
      <c r="H21" s="329"/>
      <c r="I21" s="329"/>
      <c r="J21" s="110"/>
      <c r="K21" s="110"/>
      <c r="L21" s="110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>
      <c r="A22" s="12">
        <v>12</v>
      </c>
      <c r="B22" s="7">
        <v>170301110028</v>
      </c>
      <c r="C22" s="36">
        <v>30.714285714285715</v>
      </c>
      <c r="D22" s="36"/>
      <c r="E22" s="36">
        <v>20.714285714285715</v>
      </c>
      <c r="F22" s="85"/>
      <c r="G22" s="37"/>
      <c r="H22" s="37"/>
      <c r="I22" s="37"/>
      <c r="J22" s="110"/>
      <c r="K22" s="110"/>
      <c r="L22" s="11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12">
        <v>13</v>
      </c>
      <c r="B23" s="7">
        <v>170301110036</v>
      </c>
      <c r="C23" s="36">
        <v>31.428571428571427</v>
      </c>
      <c r="D23" s="36"/>
      <c r="E23" s="36">
        <v>19.28571428571429</v>
      </c>
      <c r="F23" s="85"/>
      <c r="G23" s="12"/>
      <c r="H23" s="12"/>
      <c r="I23" s="1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12">
        <v>14</v>
      </c>
      <c r="B24" s="7">
        <v>170301110042</v>
      </c>
      <c r="C24" s="36">
        <v>30.714285714285715</v>
      </c>
      <c r="D24" s="36"/>
      <c r="E24" s="36">
        <v>15</v>
      </c>
      <c r="F24" s="85"/>
      <c r="G24" s="12"/>
      <c r="H24" s="12"/>
      <c r="I24" s="1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>
      <c r="A25" s="12">
        <v>15</v>
      </c>
      <c r="B25" s="7">
        <v>170301110048</v>
      </c>
      <c r="C25" s="36">
        <v>2.857142857142857</v>
      </c>
      <c r="D25" s="36"/>
      <c r="E25" s="36">
        <v>4.285714285714286</v>
      </c>
      <c r="F25" s="85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>
      <c r="A26" s="12">
        <v>16</v>
      </c>
      <c r="B26" s="7">
        <v>170301110050</v>
      </c>
      <c r="C26" s="36">
        <v>30.714285714285715</v>
      </c>
      <c r="D26" s="36"/>
      <c r="E26" s="36">
        <v>17.857142857142858</v>
      </c>
      <c r="F26" s="85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12">
        <v>17</v>
      </c>
      <c r="B27" s="7">
        <v>170301110052</v>
      </c>
      <c r="C27" s="36">
        <v>8.571428571428571</v>
      </c>
      <c r="D27" s="36"/>
      <c r="E27" s="36">
        <v>4.285714285714286</v>
      </c>
      <c r="F27" s="85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>
      <c r="A28" s="12">
        <v>18</v>
      </c>
      <c r="B28" s="7">
        <v>170301110054</v>
      </c>
      <c r="C28" s="36">
        <v>29.28571428571429</v>
      </c>
      <c r="D28" s="36"/>
      <c r="E28" s="36">
        <v>15.714285714285714</v>
      </c>
      <c r="F28" s="85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>
      <c r="A29" s="12">
        <v>19</v>
      </c>
      <c r="B29" s="7">
        <v>170301111056</v>
      </c>
      <c r="C29" s="36">
        <v>31.428571428571427</v>
      </c>
      <c r="D29" s="36"/>
      <c r="E29" s="36">
        <v>17.857142857142858</v>
      </c>
      <c r="F29" s="85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>
      <c r="A30" s="12">
        <v>20</v>
      </c>
      <c r="B30" s="7">
        <v>170301111057</v>
      </c>
      <c r="C30" s="36">
        <v>30</v>
      </c>
      <c r="D30" s="36"/>
      <c r="E30" s="36">
        <v>15</v>
      </c>
      <c r="F30" s="85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>
      <c r="A31" s="12">
        <v>21</v>
      </c>
      <c r="B31" s="7">
        <v>170301111060</v>
      </c>
      <c r="C31" s="36">
        <v>32.857142857142854</v>
      </c>
      <c r="D31" s="36"/>
      <c r="E31" s="36">
        <v>20</v>
      </c>
      <c r="F31" s="85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25">
      <c r="A32" s="12">
        <v>22</v>
      </c>
      <c r="B32" s="7">
        <v>170301111061</v>
      </c>
      <c r="C32" s="36">
        <v>2.857142857142857</v>
      </c>
      <c r="D32" s="36"/>
      <c r="E32" s="36">
        <v>4.285714285714286</v>
      </c>
      <c r="F32" s="85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>
      <c r="A33" s="12">
        <v>23</v>
      </c>
      <c r="B33" s="7">
        <v>170301111062</v>
      </c>
      <c r="C33" s="36">
        <v>2.857142857142857</v>
      </c>
      <c r="D33" s="36"/>
      <c r="E33" s="36">
        <v>2.857142857142857</v>
      </c>
      <c r="F33" s="85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25">
      <c r="A34" s="12">
        <v>24</v>
      </c>
      <c r="B34" s="7">
        <v>170301110014</v>
      </c>
      <c r="C34" s="36">
        <v>29.28571428571429</v>
      </c>
      <c r="D34" s="36"/>
      <c r="E34" s="36">
        <v>15</v>
      </c>
      <c r="F34" s="85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>
      <c r="A35" s="12">
        <v>25</v>
      </c>
      <c r="B35" s="7">
        <v>170301110037</v>
      </c>
      <c r="C35" s="36">
        <v>30.714285714285715</v>
      </c>
      <c r="D35" s="36"/>
      <c r="E35" s="36">
        <v>16.428571428571427</v>
      </c>
      <c r="F35" s="85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2">
        <v>26</v>
      </c>
      <c r="B36" s="7">
        <v>170301110039</v>
      </c>
      <c r="C36" s="36">
        <v>21.428571428571427</v>
      </c>
      <c r="D36" s="36"/>
      <c r="E36" s="36">
        <v>11.428571428571429</v>
      </c>
      <c r="F36" s="85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>
      <c r="A37" s="12">
        <v>27</v>
      </c>
      <c r="B37" s="7">
        <v>170301110047</v>
      </c>
      <c r="C37" s="36">
        <v>29.28571428571429</v>
      </c>
      <c r="D37" s="36"/>
      <c r="E37" s="36">
        <v>13.571428571428571</v>
      </c>
      <c r="F37" s="85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>
      <c r="A38" s="12">
        <v>28</v>
      </c>
      <c r="B38" s="7">
        <v>170301110017</v>
      </c>
      <c r="C38" s="36">
        <v>30.714285714285715</v>
      </c>
      <c r="D38" s="36"/>
      <c r="E38" s="36">
        <v>16.428571428571427</v>
      </c>
      <c r="F38" s="85"/>
      <c r="G38" s="12"/>
      <c r="H38" s="12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12">
        <v>29</v>
      </c>
      <c r="B39" s="7">
        <v>170301110045</v>
      </c>
      <c r="C39" s="36">
        <v>27.857142857142858</v>
      </c>
      <c r="D39" s="36"/>
      <c r="E39" s="36">
        <v>12.857142857142856</v>
      </c>
      <c r="F39" s="85"/>
      <c r="G39" s="12"/>
      <c r="H39" s="12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>
      <c r="A40" s="12">
        <v>30</v>
      </c>
      <c r="B40" s="7">
        <v>170301110008</v>
      </c>
      <c r="C40" s="36">
        <v>28.57142857142857</v>
      </c>
      <c r="D40" s="36"/>
      <c r="E40" s="36">
        <v>14.285714285714285</v>
      </c>
      <c r="F40" s="85"/>
      <c r="G40" s="12"/>
      <c r="H40" s="12"/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>
      <c r="A41" s="12">
        <v>31</v>
      </c>
      <c r="B41" s="7">
        <v>170301110019</v>
      </c>
      <c r="C41" s="36">
        <v>30.714285714285715</v>
      </c>
      <c r="D41" s="36"/>
      <c r="E41" s="36">
        <v>16.428571428571427</v>
      </c>
      <c r="F41" s="85"/>
      <c r="G41" s="12"/>
      <c r="H41" s="12"/>
      <c r="I41" s="1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>
      <c r="A42" s="12">
        <v>32</v>
      </c>
      <c r="B42" s="7">
        <v>170301110044</v>
      </c>
      <c r="C42" s="36">
        <v>27.857142857142858</v>
      </c>
      <c r="D42" s="36"/>
      <c r="E42" s="36">
        <v>12.857142857142856</v>
      </c>
      <c r="F42" s="85"/>
      <c r="G42" s="12"/>
      <c r="H42" s="12"/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>
      <c r="A43" s="12">
        <v>33</v>
      </c>
      <c r="B43" s="7">
        <v>170301110012</v>
      </c>
      <c r="C43" s="36">
        <v>26.42857142857143</v>
      </c>
      <c r="D43" s="36"/>
      <c r="E43" s="36">
        <v>8.571428571428571</v>
      </c>
      <c r="F43" s="85"/>
      <c r="G43" s="12"/>
      <c r="H43" s="12"/>
      <c r="I43" s="1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25">
      <c r="A44" s="12">
        <v>34</v>
      </c>
      <c r="B44" s="7">
        <v>170301110015</v>
      </c>
      <c r="C44" s="36">
        <v>26.42857142857143</v>
      </c>
      <c r="D44" s="36"/>
      <c r="E44" s="36">
        <v>8.571428571428571</v>
      </c>
      <c r="F44" s="85"/>
      <c r="G44" s="12"/>
      <c r="H44" s="12"/>
      <c r="I44" s="1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>
      <c r="A45" s="12">
        <v>35</v>
      </c>
      <c r="B45" s="7">
        <v>170301110031</v>
      </c>
      <c r="C45" s="36">
        <v>25.71428571428571</v>
      </c>
      <c r="D45" s="36"/>
      <c r="E45" s="36">
        <v>8.571428571428571</v>
      </c>
      <c r="F45" s="85"/>
      <c r="G45" s="12"/>
      <c r="H45" s="12"/>
      <c r="I45" s="1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25">
      <c r="A46" s="12">
        <v>36</v>
      </c>
      <c r="B46" s="7">
        <v>170301110046</v>
      </c>
      <c r="C46" s="36">
        <v>23.57142857142857</v>
      </c>
      <c r="D46" s="36"/>
      <c r="E46" s="36">
        <v>8.571428571428571</v>
      </c>
      <c r="F46" s="85"/>
      <c r="G46" s="12"/>
      <c r="H46" s="12"/>
      <c r="I46" s="1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4.25">
      <c r="A47" s="12">
        <v>37</v>
      </c>
      <c r="B47" s="7">
        <v>170301111059</v>
      </c>
      <c r="C47" s="36">
        <v>6.428571428571428</v>
      </c>
      <c r="D47" s="36"/>
      <c r="E47" s="36">
        <v>4.285714285714286</v>
      </c>
      <c r="F47" s="85"/>
      <c r="G47" s="12"/>
      <c r="H47" s="12"/>
      <c r="I47" s="1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.25">
      <c r="A48" s="12">
        <v>38</v>
      </c>
      <c r="B48" s="7"/>
      <c r="C48" s="36"/>
      <c r="D48" s="36"/>
      <c r="E48" s="36"/>
      <c r="F48" s="85"/>
      <c r="G48" s="12"/>
      <c r="H48" s="12"/>
      <c r="I48" s="1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4.25">
      <c r="A49" s="12">
        <v>39</v>
      </c>
      <c r="B49" s="7"/>
      <c r="C49" s="36"/>
      <c r="D49" s="36"/>
      <c r="E49" s="36"/>
      <c r="F49" s="85"/>
      <c r="G49" s="12"/>
      <c r="H49" s="12"/>
      <c r="I49" s="1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4.25">
      <c r="A50" s="12">
        <v>40</v>
      </c>
      <c r="B50" s="7"/>
      <c r="C50" s="36"/>
      <c r="D50" s="36"/>
      <c r="E50" s="36"/>
      <c r="F50" s="85"/>
      <c r="G50" s="12"/>
      <c r="H50" s="12"/>
      <c r="I50" s="1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4.25">
      <c r="A51" s="12">
        <v>41</v>
      </c>
      <c r="B51" s="7"/>
      <c r="C51" s="36"/>
      <c r="D51" s="36"/>
      <c r="E51" s="36"/>
      <c r="F51" s="85"/>
      <c r="G51" s="12"/>
      <c r="H51" s="12"/>
      <c r="I51" s="1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4.25">
      <c r="A52" s="12">
        <v>42</v>
      </c>
      <c r="B52" s="7"/>
      <c r="C52" s="36"/>
      <c r="D52" s="36"/>
      <c r="E52" s="36"/>
      <c r="F52" s="85"/>
      <c r="G52" s="12"/>
      <c r="H52" s="12"/>
      <c r="I52" s="1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4.25">
      <c r="A53" s="12">
        <v>43</v>
      </c>
      <c r="B53" s="7"/>
      <c r="C53" s="36"/>
      <c r="D53" s="36"/>
      <c r="E53" s="36"/>
      <c r="F53" s="85"/>
      <c r="G53" s="12"/>
      <c r="H53" s="12"/>
      <c r="I53" s="1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4.25">
      <c r="A54" s="12">
        <v>44</v>
      </c>
      <c r="B54" s="7"/>
      <c r="C54" s="36"/>
      <c r="D54" s="36"/>
      <c r="E54" s="36"/>
      <c r="F54" s="85"/>
      <c r="G54" s="12"/>
      <c r="H54" s="12"/>
      <c r="I54" s="1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4.25">
      <c r="A55" s="12">
        <v>45</v>
      </c>
      <c r="B55" s="7"/>
      <c r="C55" s="36"/>
      <c r="D55" s="36"/>
      <c r="E55" s="36"/>
      <c r="F55" s="85"/>
      <c r="G55" s="12"/>
      <c r="H55" s="12"/>
      <c r="I55" s="1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4.25">
      <c r="A56" s="12">
        <v>46</v>
      </c>
      <c r="B56" s="7"/>
      <c r="C56" s="36"/>
      <c r="D56" s="36"/>
      <c r="E56" s="36"/>
      <c r="F56" s="85"/>
      <c r="G56" s="12"/>
      <c r="H56" s="12"/>
      <c r="I56" s="1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4.25">
      <c r="A57" s="12">
        <v>47</v>
      </c>
      <c r="B57" s="7"/>
      <c r="C57" s="36"/>
      <c r="D57" s="36"/>
      <c r="E57" s="36"/>
      <c r="F57" s="85"/>
      <c r="G57" s="12"/>
      <c r="H57" s="12"/>
      <c r="I57" s="1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4.25">
      <c r="A58" s="12">
        <v>48</v>
      </c>
      <c r="B58" s="7"/>
      <c r="C58" s="36"/>
      <c r="D58" s="36"/>
      <c r="E58" s="36"/>
      <c r="F58" s="85"/>
      <c r="G58" s="12"/>
      <c r="H58" s="12"/>
      <c r="I58" s="1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4.25">
      <c r="A59" s="12">
        <v>49</v>
      </c>
      <c r="B59" s="7"/>
      <c r="C59" s="36"/>
      <c r="D59" s="36"/>
      <c r="E59" s="36"/>
      <c r="F59" s="85"/>
      <c r="G59" s="12"/>
      <c r="H59" s="12"/>
      <c r="I59" s="1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4.25">
      <c r="A60" s="12">
        <v>50</v>
      </c>
      <c r="B60" s="7"/>
      <c r="C60" s="36"/>
      <c r="D60" s="36"/>
      <c r="E60" s="36"/>
      <c r="F60" s="85"/>
      <c r="G60" s="12"/>
      <c r="H60" s="12"/>
      <c r="I60" s="1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4.25">
      <c r="A61" s="12">
        <v>51</v>
      </c>
      <c r="B61" s="7"/>
      <c r="C61" s="36"/>
      <c r="D61" s="36"/>
      <c r="E61" s="36"/>
      <c r="F61" s="85"/>
      <c r="G61" s="12"/>
      <c r="H61" s="12"/>
      <c r="I61" s="1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4.25">
      <c r="A62" s="12">
        <v>52</v>
      </c>
      <c r="B62" s="7"/>
      <c r="C62" s="36"/>
      <c r="D62" s="36"/>
      <c r="E62" s="36"/>
      <c r="F62" s="85"/>
      <c r="G62" s="12"/>
      <c r="H62" s="12"/>
      <c r="I62" s="1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4.25">
      <c r="A63" s="12">
        <v>53</v>
      </c>
      <c r="B63" s="7"/>
      <c r="C63" s="36"/>
      <c r="D63" s="36"/>
      <c r="E63" s="36"/>
      <c r="F63" s="85"/>
      <c r="G63" s="12"/>
      <c r="H63" s="12"/>
      <c r="I63" s="1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4.25">
      <c r="A64" s="12">
        <v>54</v>
      </c>
      <c r="B64" s="7"/>
      <c r="C64" s="36"/>
      <c r="D64" s="36"/>
      <c r="E64" s="36"/>
      <c r="F64" s="85"/>
      <c r="G64" s="12"/>
      <c r="H64" s="12"/>
      <c r="I64" s="1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4.25">
      <c r="A65" s="12">
        <v>55</v>
      </c>
      <c r="B65" s="7"/>
      <c r="C65" s="36"/>
      <c r="D65" s="36"/>
      <c r="E65" s="36"/>
      <c r="F65" s="85"/>
      <c r="G65" s="12"/>
      <c r="H65" s="12"/>
      <c r="I65" s="1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4.25">
      <c r="A66" s="12">
        <v>56</v>
      </c>
      <c r="B66" s="7"/>
      <c r="C66" s="36"/>
      <c r="D66" s="36"/>
      <c r="E66" s="36"/>
      <c r="F66" s="85"/>
      <c r="G66" s="12"/>
      <c r="H66" s="12"/>
      <c r="I66" s="1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4.25">
      <c r="A67" s="12">
        <v>57</v>
      </c>
      <c r="B67" s="7"/>
      <c r="C67" s="36"/>
      <c r="D67" s="36"/>
      <c r="E67" s="36"/>
      <c r="F67" s="85"/>
      <c r="G67" s="12"/>
      <c r="H67" s="12"/>
      <c r="I67" s="1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4.25">
      <c r="A68" s="12">
        <v>58</v>
      </c>
      <c r="B68" s="7"/>
      <c r="C68" s="36"/>
      <c r="D68" s="36"/>
      <c r="E68" s="36"/>
      <c r="F68" s="85"/>
      <c r="G68" s="12"/>
      <c r="H68" s="12"/>
      <c r="I68" s="1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4.25">
      <c r="A69" s="12">
        <v>59</v>
      </c>
      <c r="B69" s="7"/>
      <c r="C69" s="36"/>
      <c r="D69" s="36"/>
      <c r="E69" s="36"/>
      <c r="F69" s="85"/>
      <c r="G69" s="12"/>
      <c r="H69" s="12"/>
      <c r="I69" s="1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4.25">
      <c r="A70" s="12">
        <v>60</v>
      </c>
      <c r="B70" s="7"/>
      <c r="C70" s="36"/>
      <c r="D70" s="36"/>
      <c r="E70" s="36"/>
      <c r="F70" s="85"/>
      <c r="G70" s="12"/>
      <c r="H70" s="12"/>
      <c r="I70" s="1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4.25">
      <c r="A71" s="12">
        <v>61</v>
      </c>
      <c r="B71" s="7"/>
      <c r="C71" s="36"/>
      <c r="D71" s="36"/>
      <c r="E71" s="36"/>
      <c r="F71" s="85"/>
      <c r="G71" s="12"/>
      <c r="H71" s="12"/>
      <c r="I71" s="1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4.25">
      <c r="A72" s="12">
        <v>62</v>
      </c>
      <c r="B72" s="7"/>
      <c r="C72" s="36"/>
      <c r="D72" s="36"/>
      <c r="E72" s="36"/>
      <c r="F72" s="85"/>
      <c r="G72" s="12"/>
      <c r="H72" s="12"/>
      <c r="I72" s="1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4.25">
      <c r="A73" s="12">
        <v>63</v>
      </c>
      <c r="B73" s="7"/>
      <c r="C73" s="36"/>
      <c r="D73" s="36"/>
      <c r="E73" s="36"/>
      <c r="F73" s="85"/>
      <c r="G73" s="12"/>
      <c r="H73" s="12"/>
      <c r="I73" s="1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4.25">
      <c r="A74" s="12">
        <v>64</v>
      </c>
      <c r="B74" s="7"/>
      <c r="C74" s="36"/>
      <c r="D74" s="36"/>
      <c r="E74" s="36"/>
      <c r="F74" s="85"/>
      <c r="G74" s="12"/>
      <c r="H74" s="12"/>
      <c r="I74" s="1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4.25">
      <c r="A75" s="12">
        <v>65</v>
      </c>
      <c r="B75" s="7"/>
      <c r="C75" s="36"/>
      <c r="D75" s="36"/>
      <c r="E75" s="36"/>
      <c r="F75" s="85"/>
      <c r="G75" s="12"/>
      <c r="H75" s="12"/>
      <c r="I75" s="1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</sheetData>
  <sheetProtection/>
  <mergeCells count="12">
    <mergeCell ref="A1:E1"/>
    <mergeCell ref="A2:E2"/>
    <mergeCell ref="A3:E3"/>
    <mergeCell ref="Q3:Y7"/>
    <mergeCell ref="A4:E4"/>
    <mergeCell ref="A5:E5"/>
    <mergeCell ref="G15:J15"/>
    <mergeCell ref="G16:J16"/>
    <mergeCell ref="G17:J17"/>
    <mergeCell ref="G19:I19"/>
    <mergeCell ref="H20:I20"/>
    <mergeCell ref="H21:I2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1"/>
  <sheetViews>
    <sheetView zoomScale="102" zoomScaleNormal="102" zoomScalePageLayoutView="0" workbookViewId="0" topLeftCell="D1">
      <selection activeCell="Q15" sqref="Q15:U16"/>
    </sheetView>
  </sheetViews>
  <sheetFormatPr defaultColWidth="9.140625" defaultRowHeight="15"/>
  <cols>
    <col min="1" max="1" width="2.57421875" style="0" bestFit="1" customWidth="1"/>
    <col min="2" max="2" width="14.28125" style="0" bestFit="1" customWidth="1"/>
    <col min="3" max="3" width="12.28125" style="0" bestFit="1" customWidth="1"/>
    <col min="5" max="5" width="12.28125" style="0" bestFit="1" customWidth="1"/>
    <col min="7" max="7" width="27.57421875" style="0" bestFit="1" customWidth="1"/>
    <col min="9" max="9" width="10.140625" style="0" customWidth="1"/>
    <col min="10" max="10" width="14.140625" style="0" customWidth="1"/>
    <col min="11" max="11" width="15.140625" style="0" bestFit="1" customWidth="1"/>
    <col min="12" max="12" width="4.28125" style="0" bestFit="1" customWidth="1"/>
    <col min="13" max="16" width="4.140625" style="0" bestFit="1" customWidth="1"/>
    <col min="17" max="21" width="7.00390625" style="0" bestFit="1" customWidth="1"/>
    <col min="22" max="22" width="5.00390625" style="0" bestFit="1" customWidth="1"/>
    <col min="23" max="25" width="5.28125" style="0" bestFit="1" customWidth="1"/>
  </cols>
  <sheetData>
    <row r="1" spans="1:25" ht="14.25">
      <c r="A1" s="301" t="s">
        <v>110</v>
      </c>
      <c r="B1" s="330"/>
      <c r="C1" s="330"/>
      <c r="D1" s="330"/>
      <c r="E1" s="330"/>
      <c r="F1" s="190"/>
      <c r="G1" s="116"/>
      <c r="H1" s="117"/>
      <c r="I1" s="117"/>
      <c r="J1" s="117"/>
      <c r="K1" s="117"/>
      <c r="N1" s="92"/>
      <c r="O1" s="92"/>
      <c r="P1" s="92"/>
      <c r="Q1" s="1"/>
      <c r="R1" s="1"/>
      <c r="S1" s="1"/>
      <c r="T1" s="1"/>
      <c r="U1" s="1"/>
      <c r="V1" s="1"/>
      <c r="W1" s="1"/>
      <c r="X1" s="1"/>
      <c r="Y1" s="1"/>
    </row>
    <row r="2" spans="1:25" ht="15" thickBot="1">
      <c r="A2" s="301" t="s">
        <v>0</v>
      </c>
      <c r="B2" s="330"/>
      <c r="C2" s="330"/>
      <c r="D2" s="330"/>
      <c r="E2" s="330"/>
      <c r="F2" s="190"/>
      <c r="G2" s="143"/>
      <c r="H2" s="213"/>
      <c r="I2" s="144"/>
      <c r="J2" s="1"/>
      <c r="K2" s="1"/>
      <c r="N2" s="110"/>
      <c r="O2" s="110"/>
      <c r="P2" s="110"/>
      <c r="Q2" s="1"/>
      <c r="R2" s="1"/>
      <c r="S2" s="1"/>
      <c r="T2" s="1"/>
      <c r="U2" s="1"/>
      <c r="V2" s="1"/>
      <c r="W2" s="1"/>
      <c r="X2" s="1"/>
      <c r="Y2" s="1"/>
    </row>
    <row r="3" spans="1:25" ht="43.5">
      <c r="A3" s="301" t="s">
        <v>141</v>
      </c>
      <c r="B3" s="330"/>
      <c r="C3" s="330"/>
      <c r="D3" s="330"/>
      <c r="E3" s="330"/>
      <c r="F3" s="190"/>
      <c r="G3" s="46"/>
      <c r="H3" s="81"/>
      <c r="I3" s="78" t="s">
        <v>230</v>
      </c>
      <c r="J3" s="89" t="s">
        <v>231</v>
      </c>
      <c r="K3" s="5" t="s">
        <v>232</v>
      </c>
      <c r="N3" s="92"/>
      <c r="O3" s="110"/>
      <c r="P3" s="110"/>
      <c r="Q3" s="309" t="s">
        <v>254</v>
      </c>
      <c r="R3" s="309"/>
      <c r="S3" s="309"/>
      <c r="T3" s="309"/>
      <c r="U3" s="309"/>
      <c r="V3" s="309"/>
      <c r="W3" s="309"/>
      <c r="X3" s="309"/>
      <c r="Y3" s="310"/>
    </row>
    <row r="4" spans="1:25" ht="15">
      <c r="A4" s="301" t="s">
        <v>142</v>
      </c>
      <c r="B4" s="330"/>
      <c r="C4" s="330"/>
      <c r="D4" s="330"/>
      <c r="E4" s="330"/>
      <c r="F4" s="190"/>
      <c r="G4" s="46" t="s">
        <v>256</v>
      </c>
      <c r="H4" s="39"/>
      <c r="I4" s="31"/>
      <c r="J4" s="219" t="s">
        <v>233</v>
      </c>
      <c r="K4" s="219">
        <v>3</v>
      </c>
      <c r="N4" s="92"/>
      <c r="O4" s="110"/>
      <c r="P4" s="110"/>
      <c r="Q4" s="312"/>
      <c r="R4" s="355"/>
      <c r="S4" s="355"/>
      <c r="T4" s="355"/>
      <c r="U4" s="355"/>
      <c r="V4" s="355"/>
      <c r="W4" s="355"/>
      <c r="X4" s="355"/>
      <c r="Y4" s="313"/>
    </row>
    <row r="5" spans="1:25" ht="15">
      <c r="A5" s="301" t="s">
        <v>143</v>
      </c>
      <c r="B5" s="330"/>
      <c r="C5" s="330"/>
      <c r="D5" s="330"/>
      <c r="E5" s="330"/>
      <c r="F5" s="190"/>
      <c r="G5" s="46" t="s">
        <v>234</v>
      </c>
      <c r="H5" s="75">
        <f>D12</f>
        <v>92.6829268292683</v>
      </c>
      <c r="I5" s="31"/>
      <c r="J5" s="220" t="s">
        <v>235</v>
      </c>
      <c r="K5" s="220">
        <v>2</v>
      </c>
      <c r="N5" s="92"/>
      <c r="O5" s="110"/>
      <c r="P5" s="110"/>
      <c r="Q5" s="312"/>
      <c r="R5" s="355"/>
      <c r="S5" s="355"/>
      <c r="T5" s="355"/>
      <c r="U5" s="355"/>
      <c r="V5" s="355"/>
      <c r="W5" s="355"/>
      <c r="X5" s="355"/>
      <c r="Y5" s="313"/>
    </row>
    <row r="6" spans="1:25" ht="15">
      <c r="A6" s="12"/>
      <c r="B6" s="52" t="s">
        <v>1</v>
      </c>
      <c r="C6" s="46" t="s">
        <v>234</v>
      </c>
      <c r="D6" s="14" t="s">
        <v>243</v>
      </c>
      <c r="E6" s="46" t="s">
        <v>236</v>
      </c>
      <c r="F6" s="14" t="s">
        <v>243</v>
      </c>
      <c r="G6" s="46" t="s">
        <v>236</v>
      </c>
      <c r="H6" s="75">
        <f>F12</f>
        <v>82.92682926829268</v>
      </c>
      <c r="I6" s="31"/>
      <c r="J6" s="221" t="s">
        <v>237</v>
      </c>
      <c r="K6" s="221">
        <v>1</v>
      </c>
      <c r="N6" s="92"/>
      <c r="O6" s="110"/>
      <c r="P6" s="110"/>
      <c r="Q6" s="312"/>
      <c r="R6" s="355"/>
      <c r="S6" s="355"/>
      <c r="T6" s="355"/>
      <c r="U6" s="355"/>
      <c r="V6" s="355"/>
      <c r="W6" s="355"/>
      <c r="X6" s="355"/>
      <c r="Y6" s="313"/>
    </row>
    <row r="7" spans="1:25" ht="15.75" thickBot="1">
      <c r="A7" s="12"/>
      <c r="B7" s="52" t="s">
        <v>2</v>
      </c>
      <c r="C7" s="53" t="s">
        <v>78</v>
      </c>
      <c r="D7" s="207"/>
      <c r="E7" s="207" t="s">
        <v>78</v>
      </c>
      <c r="F7" s="193"/>
      <c r="G7" s="46" t="s">
        <v>238</v>
      </c>
      <c r="H7" s="79">
        <f>AVERAGE(H5:H6)</f>
        <v>87.8048780487805</v>
      </c>
      <c r="I7" s="88">
        <v>0.6</v>
      </c>
      <c r="J7" s="222" t="s">
        <v>239</v>
      </c>
      <c r="K7" s="222">
        <v>0</v>
      </c>
      <c r="N7" s="110"/>
      <c r="O7" s="110"/>
      <c r="P7" s="110"/>
      <c r="Q7" s="315"/>
      <c r="R7" s="315"/>
      <c r="S7" s="315"/>
      <c r="T7" s="315"/>
      <c r="U7" s="315"/>
      <c r="V7" s="315"/>
      <c r="W7" s="315"/>
      <c r="X7" s="315"/>
      <c r="Y7" s="316"/>
    </row>
    <row r="8" spans="1:25" ht="14.25">
      <c r="A8" s="12"/>
      <c r="B8" s="52" t="s">
        <v>3</v>
      </c>
      <c r="C8" s="53" t="s">
        <v>4</v>
      </c>
      <c r="D8" s="207"/>
      <c r="E8" s="207" t="s">
        <v>84</v>
      </c>
      <c r="F8" s="193"/>
      <c r="G8" s="214" t="s">
        <v>240</v>
      </c>
      <c r="H8" s="209" t="s">
        <v>114</v>
      </c>
      <c r="I8" s="215"/>
      <c r="J8" s="1"/>
      <c r="K8" s="1"/>
      <c r="N8" s="110"/>
      <c r="O8" s="110"/>
      <c r="P8" s="110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2"/>
      <c r="B9" s="52" t="s">
        <v>5</v>
      </c>
      <c r="C9" s="53" t="s">
        <v>75</v>
      </c>
      <c r="D9" s="53"/>
      <c r="E9" s="53" t="s">
        <v>75</v>
      </c>
      <c r="F9" s="218"/>
      <c r="G9" s="216"/>
      <c r="H9" s="125"/>
      <c r="I9" s="125"/>
      <c r="J9" s="115"/>
      <c r="K9" s="217" t="s">
        <v>82</v>
      </c>
      <c r="L9" s="211" t="s">
        <v>89</v>
      </c>
      <c r="M9" s="212" t="s">
        <v>97</v>
      </c>
      <c r="N9" s="212" t="s">
        <v>98</v>
      </c>
      <c r="O9" s="212" t="s">
        <v>99</v>
      </c>
      <c r="P9" s="212" t="s">
        <v>100</v>
      </c>
      <c r="Q9" s="29" t="s">
        <v>101</v>
      </c>
      <c r="R9" s="29" t="s">
        <v>102</v>
      </c>
      <c r="S9" s="29" t="s">
        <v>103</v>
      </c>
      <c r="T9" s="29" t="s">
        <v>104</v>
      </c>
      <c r="U9" s="29" t="s">
        <v>109</v>
      </c>
      <c r="V9" s="29" t="s">
        <v>105</v>
      </c>
      <c r="W9" s="29" t="s">
        <v>106</v>
      </c>
      <c r="X9" s="29" t="s">
        <v>107</v>
      </c>
      <c r="Y9" s="29" t="s">
        <v>108</v>
      </c>
    </row>
    <row r="10" spans="1:25" ht="15">
      <c r="A10" s="12"/>
      <c r="B10" s="52" t="s">
        <v>8</v>
      </c>
      <c r="C10" s="53">
        <v>50</v>
      </c>
      <c r="D10" s="86">
        <f>0.55*C10</f>
        <v>27.500000000000004</v>
      </c>
      <c r="E10" s="19">
        <v>50</v>
      </c>
      <c r="F10" s="86">
        <f>0.55*E10</f>
        <v>27.500000000000004</v>
      </c>
      <c r="G10" s="203" t="s">
        <v>6</v>
      </c>
      <c r="H10" s="125"/>
      <c r="I10" s="125"/>
      <c r="J10" s="125"/>
      <c r="K10" s="205">
        <v>2</v>
      </c>
      <c r="L10" s="46">
        <v>3</v>
      </c>
      <c r="M10" s="39">
        <v>3</v>
      </c>
      <c r="N10" s="39">
        <v>3</v>
      </c>
      <c r="O10" s="39">
        <v>2</v>
      </c>
      <c r="P10" s="39">
        <v>3</v>
      </c>
      <c r="Q10" s="39"/>
      <c r="R10" s="39"/>
      <c r="S10" s="39"/>
      <c r="T10" s="39"/>
      <c r="U10" s="39"/>
      <c r="V10" s="39">
        <v>3</v>
      </c>
      <c r="W10" s="44">
        <v>3</v>
      </c>
      <c r="X10" s="44">
        <v>3</v>
      </c>
      <c r="Y10" s="44">
        <v>3</v>
      </c>
    </row>
    <row r="11" spans="1:25" ht="15">
      <c r="A11" s="12">
        <v>1</v>
      </c>
      <c r="B11" s="7">
        <v>170101110010</v>
      </c>
      <c r="C11" s="36">
        <v>30.625000000000004</v>
      </c>
      <c r="D11" s="75">
        <f>COUNTIF(C11:C55,"&gt;="&amp;D10)</f>
        <v>38</v>
      </c>
      <c r="E11" s="36">
        <v>32.5</v>
      </c>
      <c r="F11" s="75">
        <f>COUNTIF(E11:E55,"&gt;="&amp;F10)</f>
        <v>34</v>
      </c>
      <c r="G11" s="203" t="s">
        <v>7</v>
      </c>
      <c r="H11" s="125"/>
      <c r="I11" s="125"/>
      <c r="J11" s="125"/>
      <c r="K11" s="206">
        <v>3</v>
      </c>
      <c r="L11" s="23">
        <v>1</v>
      </c>
      <c r="M11" s="39">
        <v>2</v>
      </c>
      <c r="N11" s="39">
        <v>3</v>
      </c>
      <c r="O11" s="39">
        <v>1</v>
      </c>
      <c r="P11" s="39">
        <v>3</v>
      </c>
      <c r="Q11" s="39"/>
      <c r="R11" s="39"/>
      <c r="S11" s="39"/>
      <c r="T11" s="39"/>
      <c r="U11" s="39"/>
      <c r="V11" s="39">
        <v>3</v>
      </c>
      <c r="W11" s="44">
        <v>3</v>
      </c>
      <c r="X11" s="44">
        <v>3</v>
      </c>
      <c r="Y11" s="44">
        <v>3</v>
      </c>
    </row>
    <row r="12" spans="1:25" ht="15">
      <c r="A12" s="12">
        <v>2</v>
      </c>
      <c r="B12" s="7">
        <v>170301110015</v>
      </c>
      <c r="C12" s="36">
        <v>38.125</v>
      </c>
      <c r="D12" s="75">
        <f>D11/A51*100</f>
        <v>92.6829268292683</v>
      </c>
      <c r="E12" s="36">
        <v>33.75</v>
      </c>
      <c r="F12" s="75">
        <f>F11/A51*100</f>
        <v>82.92682926829268</v>
      </c>
      <c r="G12" s="203" t="s">
        <v>72</v>
      </c>
      <c r="H12" s="125"/>
      <c r="I12" s="125"/>
      <c r="J12" s="125"/>
      <c r="K12" s="206">
        <v>1</v>
      </c>
      <c r="L12" s="23">
        <v>1</v>
      </c>
      <c r="M12" s="39">
        <v>1</v>
      </c>
      <c r="N12" s="39">
        <v>3</v>
      </c>
      <c r="O12" s="39">
        <v>3</v>
      </c>
      <c r="P12" s="39">
        <v>2</v>
      </c>
      <c r="Q12" s="39"/>
      <c r="R12" s="39"/>
      <c r="S12" s="39"/>
      <c r="T12" s="39"/>
      <c r="U12" s="39"/>
      <c r="V12" s="39">
        <v>3</v>
      </c>
      <c r="W12" s="44">
        <v>3</v>
      </c>
      <c r="X12" s="44">
        <v>3</v>
      </c>
      <c r="Y12" s="44">
        <v>3</v>
      </c>
    </row>
    <row r="13" spans="1:25" ht="15">
      <c r="A13" s="12">
        <v>3</v>
      </c>
      <c r="B13" s="7">
        <v>170301110017</v>
      </c>
      <c r="C13" s="36">
        <v>39.375</v>
      </c>
      <c r="D13" s="36"/>
      <c r="E13" s="36">
        <v>34.375</v>
      </c>
      <c r="F13" s="83"/>
      <c r="G13" s="203" t="s">
        <v>73</v>
      </c>
      <c r="H13" s="125"/>
      <c r="I13" s="125"/>
      <c r="J13" s="125"/>
      <c r="K13" s="206">
        <v>3</v>
      </c>
      <c r="L13" s="23">
        <v>1</v>
      </c>
      <c r="M13" s="39">
        <v>3</v>
      </c>
      <c r="N13" s="39">
        <v>2</v>
      </c>
      <c r="O13" s="39">
        <v>3</v>
      </c>
      <c r="P13" s="39">
        <v>2</v>
      </c>
      <c r="Q13" s="39"/>
      <c r="R13" s="39"/>
      <c r="S13" s="39"/>
      <c r="T13" s="39"/>
      <c r="U13" s="39"/>
      <c r="V13" s="39">
        <v>3</v>
      </c>
      <c r="W13" s="44">
        <v>3</v>
      </c>
      <c r="X13" s="44">
        <v>3</v>
      </c>
      <c r="Y13" s="44">
        <v>3</v>
      </c>
    </row>
    <row r="14" spans="1:25" ht="15">
      <c r="A14" s="12">
        <v>4</v>
      </c>
      <c r="B14" s="7">
        <v>170301110027</v>
      </c>
      <c r="C14" s="36">
        <v>39.375</v>
      </c>
      <c r="D14" s="36"/>
      <c r="E14" s="36">
        <v>31.874999999999996</v>
      </c>
      <c r="F14" s="83"/>
      <c r="G14" s="203" t="s">
        <v>74</v>
      </c>
      <c r="H14" s="125"/>
      <c r="I14" s="125"/>
      <c r="J14" s="125"/>
      <c r="K14" s="206">
        <v>2</v>
      </c>
      <c r="L14" s="23">
        <v>1</v>
      </c>
      <c r="M14" s="39">
        <v>2</v>
      </c>
      <c r="N14" s="39">
        <v>3</v>
      </c>
      <c r="O14" s="39">
        <v>2</v>
      </c>
      <c r="P14" s="39">
        <v>2</v>
      </c>
      <c r="Q14" s="39"/>
      <c r="R14" s="39"/>
      <c r="S14" s="39"/>
      <c r="T14" s="39"/>
      <c r="U14" s="39"/>
      <c r="V14" s="39">
        <v>3</v>
      </c>
      <c r="W14" s="44">
        <v>3</v>
      </c>
      <c r="X14" s="44">
        <v>3</v>
      </c>
      <c r="Y14" s="44">
        <v>3</v>
      </c>
    </row>
    <row r="15" spans="1:25" ht="15">
      <c r="A15" s="12">
        <v>5</v>
      </c>
      <c r="B15" s="7">
        <v>170301110036</v>
      </c>
      <c r="C15" s="36">
        <v>40</v>
      </c>
      <c r="D15" s="36"/>
      <c r="E15" s="36">
        <v>30</v>
      </c>
      <c r="F15" s="83"/>
      <c r="G15" s="319" t="s">
        <v>259</v>
      </c>
      <c r="H15" s="340"/>
      <c r="I15" s="340"/>
      <c r="J15" s="341"/>
      <c r="K15" s="25">
        <f aca="true" t="shared" si="0" ref="K15:Y15">AVERAGE(K10:K14)</f>
        <v>2.2</v>
      </c>
      <c r="L15" s="25">
        <f t="shared" si="0"/>
        <v>1.4</v>
      </c>
      <c r="M15" s="25">
        <f t="shared" si="0"/>
        <v>2.2</v>
      </c>
      <c r="N15" s="25">
        <f t="shared" si="0"/>
        <v>2.8</v>
      </c>
      <c r="O15" s="25">
        <f t="shared" si="0"/>
        <v>2.2</v>
      </c>
      <c r="P15" s="25">
        <f t="shared" si="0"/>
        <v>2.4</v>
      </c>
      <c r="Q15" s="25"/>
      <c r="R15" s="25"/>
      <c r="S15" s="25"/>
      <c r="T15" s="25"/>
      <c r="U15" s="25"/>
      <c r="V15" s="25">
        <f t="shared" si="0"/>
        <v>3</v>
      </c>
      <c r="W15" s="25">
        <f t="shared" si="0"/>
        <v>3</v>
      </c>
      <c r="X15" s="25">
        <f t="shared" si="0"/>
        <v>3</v>
      </c>
      <c r="Y15" s="25">
        <f t="shared" si="0"/>
        <v>3</v>
      </c>
    </row>
    <row r="16" spans="1:25" ht="15">
      <c r="A16" s="12">
        <v>6</v>
      </c>
      <c r="B16" s="7">
        <v>170301110039</v>
      </c>
      <c r="C16" s="36">
        <v>38.75</v>
      </c>
      <c r="D16" s="36"/>
      <c r="E16" s="36">
        <v>31.874999999999996</v>
      </c>
      <c r="F16" s="83"/>
      <c r="G16" s="319" t="s">
        <v>83</v>
      </c>
      <c r="H16" s="320"/>
      <c r="I16" s="320"/>
      <c r="J16" s="321"/>
      <c r="K16" s="120">
        <f>K15*$H$7/100</f>
        <v>1.9317073170731711</v>
      </c>
      <c r="L16" s="120">
        <f aca="true" t="shared" si="1" ref="L16:Y16">L15*$H$7/100</f>
        <v>1.2292682926829268</v>
      </c>
      <c r="M16" s="120">
        <f t="shared" si="1"/>
        <v>1.9317073170731711</v>
      </c>
      <c r="N16" s="120">
        <f t="shared" si="1"/>
        <v>2.4585365853658536</v>
      </c>
      <c r="O16" s="120">
        <f t="shared" si="1"/>
        <v>1.9317073170731711</v>
      </c>
      <c r="P16" s="120">
        <f t="shared" si="1"/>
        <v>2.107317073170732</v>
      </c>
      <c r="Q16" s="120"/>
      <c r="R16" s="120"/>
      <c r="S16" s="120"/>
      <c r="T16" s="120"/>
      <c r="U16" s="120"/>
      <c r="V16" s="120">
        <f t="shared" si="1"/>
        <v>2.6341463414634148</v>
      </c>
      <c r="W16" s="120">
        <f t="shared" si="1"/>
        <v>2.6341463414634148</v>
      </c>
      <c r="X16" s="120">
        <f t="shared" si="1"/>
        <v>2.6341463414634148</v>
      </c>
      <c r="Y16" s="120">
        <f t="shared" si="1"/>
        <v>2.6341463414634148</v>
      </c>
    </row>
    <row r="17" spans="1:25" ht="14.25">
      <c r="A17" s="12">
        <v>7</v>
      </c>
      <c r="B17" s="7">
        <v>170301110045</v>
      </c>
      <c r="C17" s="36">
        <v>38.125</v>
      </c>
      <c r="D17" s="36"/>
      <c r="E17" s="36">
        <v>35</v>
      </c>
      <c r="F17" s="84"/>
      <c r="G17" s="322"/>
      <c r="H17" s="323"/>
      <c r="I17" s="323"/>
      <c r="J17" s="32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2">
        <v>8</v>
      </c>
      <c r="B18" s="7">
        <v>170301110046</v>
      </c>
      <c r="C18" s="36">
        <v>36.25</v>
      </c>
      <c r="D18" s="36"/>
      <c r="E18" s="36">
        <v>30</v>
      </c>
      <c r="F18" s="85"/>
      <c r="G18" s="12"/>
      <c r="H18" s="12"/>
      <c r="I18" s="1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12">
        <v>9</v>
      </c>
      <c r="B19" s="7">
        <v>170101110005</v>
      </c>
      <c r="C19" s="36">
        <v>37.5</v>
      </c>
      <c r="D19" s="83"/>
      <c r="E19" s="83">
        <v>40.625</v>
      </c>
      <c r="F19" s="85"/>
      <c r="G19" s="332"/>
      <c r="H19" s="332"/>
      <c r="I19" s="332"/>
      <c r="J19" s="110"/>
      <c r="K19" s="110"/>
      <c r="L19" s="110"/>
      <c r="M19" s="110"/>
      <c r="N19" s="110"/>
      <c r="O19" s="110"/>
      <c r="P19" s="110"/>
      <c r="Q19" s="110"/>
      <c r="R19" s="1"/>
      <c r="S19" s="1"/>
      <c r="T19" s="1"/>
      <c r="U19" s="1"/>
      <c r="V19" s="1"/>
      <c r="W19" s="1"/>
      <c r="X19" s="1"/>
      <c r="Y19" s="1"/>
    </row>
    <row r="20" spans="1:25" ht="14.25">
      <c r="A20" s="12">
        <v>10</v>
      </c>
      <c r="B20" s="7">
        <v>170101110011</v>
      </c>
      <c r="C20" s="36">
        <v>38.75</v>
      </c>
      <c r="D20" s="83"/>
      <c r="E20" s="83">
        <v>40</v>
      </c>
      <c r="F20" s="85"/>
      <c r="G20" s="113"/>
      <c r="H20" s="329"/>
      <c r="I20" s="329"/>
      <c r="J20" s="110"/>
      <c r="K20" s="92"/>
      <c r="L20" s="110"/>
      <c r="M20" s="110"/>
      <c r="N20" s="110"/>
      <c r="O20" s="110"/>
      <c r="P20" s="110"/>
      <c r="Q20" s="110"/>
      <c r="R20" s="1"/>
      <c r="S20" s="1"/>
      <c r="T20" s="1"/>
      <c r="U20" s="1"/>
      <c r="V20" s="1"/>
      <c r="W20" s="1"/>
      <c r="X20" s="1"/>
      <c r="Y20" s="1"/>
    </row>
    <row r="21" spans="1:25" ht="14.25">
      <c r="A21" s="12">
        <v>11</v>
      </c>
      <c r="B21" s="7">
        <v>170101110013</v>
      </c>
      <c r="C21" s="36">
        <v>38.125</v>
      </c>
      <c r="D21" s="83"/>
      <c r="E21" s="83">
        <v>38.75</v>
      </c>
      <c r="F21" s="85"/>
      <c r="G21" s="113"/>
      <c r="H21" s="329"/>
      <c r="I21" s="329"/>
      <c r="J21" s="110"/>
      <c r="K21" s="110"/>
      <c r="L21" s="110"/>
      <c r="M21" s="110"/>
      <c r="N21" s="110"/>
      <c r="O21" s="110"/>
      <c r="P21" s="110"/>
      <c r="Q21" s="110"/>
      <c r="R21" s="1"/>
      <c r="S21" s="1"/>
      <c r="T21" s="1"/>
      <c r="U21" s="1"/>
      <c r="V21" s="1"/>
      <c r="W21" s="1"/>
      <c r="X21" s="1"/>
      <c r="Y21" s="1"/>
    </row>
    <row r="22" spans="1:25" ht="14.25">
      <c r="A22" s="12">
        <v>12</v>
      </c>
      <c r="B22" s="7">
        <v>170101111017</v>
      </c>
      <c r="C22" s="36">
        <v>39.375</v>
      </c>
      <c r="D22" s="83"/>
      <c r="E22" s="83">
        <v>42.5</v>
      </c>
      <c r="F22" s="85"/>
      <c r="G22" s="37"/>
      <c r="H22" s="37"/>
      <c r="I22" s="37"/>
      <c r="J22" s="110"/>
      <c r="K22" s="110"/>
      <c r="L22" s="110"/>
      <c r="M22" s="110"/>
      <c r="N22" s="110"/>
      <c r="O22" s="110"/>
      <c r="P22" s="110"/>
      <c r="Q22" s="110"/>
      <c r="R22" s="1"/>
      <c r="S22" s="1"/>
      <c r="T22" s="1"/>
      <c r="U22" s="1"/>
      <c r="V22" s="1"/>
      <c r="W22" s="1"/>
      <c r="X22" s="1"/>
      <c r="Y22" s="1"/>
    </row>
    <row r="23" spans="1:25" ht="14.25">
      <c r="A23" s="12">
        <v>13</v>
      </c>
      <c r="B23" s="7">
        <v>170101111018</v>
      </c>
      <c r="C23" s="36">
        <v>38.75</v>
      </c>
      <c r="D23" s="83"/>
      <c r="E23" s="83">
        <v>39.375</v>
      </c>
      <c r="F23" s="85"/>
      <c r="G23" s="37"/>
      <c r="H23" s="37"/>
      <c r="I23" s="37"/>
      <c r="J23" s="110"/>
      <c r="K23" s="110"/>
      <c r="L23" s="110"/>
      <c r="M23" s="110"/>
      <c r="N23" s="110"/>
      <c r="O23" s="110"/>
      <c r="P23" s="110"/>
      <c r="Q23" s="110"/>
      <c r="R23" s="1"/>
      <c r="S23" s="1"/>
      <c r="T23" s="1"/>
      <c r="U23" s="1"/>
      <c r="V23" s="1"/>
      <c r="W23" s="1"/>
      <c r="X23" s="1"/>
      <c r="Y23" s="1"/>
    </row>
    <row r="24" spans="1:25" ht="14.25">
      <c r="A24" s="12">
        <v>14</v>
      </c>
      <c r="B24" s="7">
        <v>170301110008</v>
      </c>
      <c r="C24" s="36">
        <v>40</v>
      </c>
      <c r="D24" s="83"/>
      <c r="E24" s="83">
        <v>36.25</v>
      </c>
      <c r="F24" s="85"/>
      <c r="G24" s="37"/>
      <c r="H24" s="37"/>
      <c r="I24" s="37"/>
      <c r="J24" s="110"/>
      <c r="K24" s="110"/>
      <c r="L24" s="110"/>
      <c r="M24" s="110"/>
      <c r="N24" s="110"/>
      <c r="O24" s="110"/>
      <c r="P24" s="110"/>
      <c r="Q24" s="110"/>
      <c r="R24" s="1"/>
      <c r="S24" s="1"/>
      <c r="T24" s="1"/>
      <c r="U24" s="1"/>
      <c r="V24" s="1"/>
      <c r="W24" s="1"/>
      <c r="X24" s="1"/>
      <c r="Y24" s="1"/>
    </row>
    <row r="25" spans="1:25" ht="14.25">
      <c r="A25" s="12">
        <v>15</v>
      </c>
      <c r="B25" s="7">
        <v>170301110012</v>
      </c>
      <c r="C25" s="36">
        <v>40</v>
      </c>
      <c r="D25" s="83"/>
      <c r="E25" s="83">
        <v>34.375</v>
      </c>
      <c r="F25" s="85"/>
      <c r="G25" s="37"/>
      <c r="H25" s="37"/>
      <c r="I25" s="37"/>
      <c r="J25" s="110"/>
      <c r="K25" s="110"/>
      <c r="L25" s="110"/>
      <c r="M25" s="110"/>
      <c r="N25" s="110"/>
      <c r="O25" s="110"/>
      <c r="P25" s="110"/>
      <c r="Q25" s="110"/>
      <c r="R25" s="1"/>
      <c r="S25" s="1"/>
      <c r="T25" s="1"/>
      <c r="U25" s="1"/>
      <c r="V25" s="1"/>
      <c r="W25" s="1"/>
      <c r="X25" s="1"/>
      <c r="Y25" s="1"/>
    </row>
    <row r="26" spans="1:25" ht="14.25">
      <c r="A26" s="12">
        <v>16</v>
      </c>
      <c r="B26" s="7">
        <v>170301110016</v>
      </c>
      <c r="C26" s="36">
        <v>39.375</v>
      </c>
      <c r="D26" s="83"/>
      <c r="E26" s="83">
        <v>35.625</v>
      </c>
      <c r="F26" s="85"/>
      <c r="G26" s="37"/>
      <c r="H26" s="37"/>
      <c r="I26" s="37"/>
      <c r="J26" s="110"/>
      <c r="K26" s="110"/>
      <c r="L26" s="110"/>
      <c r="M26" s="110"/>
      <c r="N26" s="110"/>
      <c r="O26" s="110"/>
      <c r="P26" s="110"/>
      <c r="Q26" s="110"/>
      <c r="R26" s="1"/>
      <c r="S26" s="1"/>
      <c r="T26" s="1"/>
      <c r="U26" s="1"/>
      <c r="V26" s="1"/>
      <c r="W26" s="1"/>
      <c r="X26" s="1"/>
      <c r="Y26" s="1"/>
    </row>
    <row r="27" spans="1:25" ht="14.25">
      <c r="A27" s="12">
        <v>17</v>
      </c>
      <c r="B27" s="7">
        <v>170301110019</v>
      </c>
      <c r="C27" s="36">
        <v>40</v>
      </c>
      <c r="D27" s="36"/>
      <c r="E27" s="36">
        <v>42.5</v>
      </c>
      <c r="F27" s="85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>
      <c r="A28" s="12">
        <v>18</v>
      </c>
      <c r="B28" s="7">
        <v>170301110021</v>
      </c>
      <c r="C28" s="36">
        <v>40</v>
      </c>
      <c r="D28" s="36"/>
      <c r="E28" s="36">
        <v>39.375</v>
      </c>
      <c r="F28" s="85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>
      <c r="A29" s="12">
        <v>19</v>
      </c>
      <c r="B29" s="7">
        <v>170301110022</v>
      </c>
      <c r="C29" s="36">
        <v>40</v>
      </c>
      <c r="D29" s="36"/>
      <c r="E29" s="36">
        <v>38.125</v>
      </c>
      <c r="F29" s="85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>
      <c r="A30" s="12">
        <v>20</v>
      </c>
      <c r="B30" s="7">
        <v>170301110023</v>
      </c>
      <c r="C30" s="36">
        <v>39.375</v>
      </c>
      <c r="D30" s="36"/>
      <c r="E30" s="36">
        <v>38.75</v>
      </c>
      <c r="F30" s="85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>
      <c r="A31" s="12">
        <v>21</v>
      </c>
      <c r="B31" s="7">
        <v>170301110025</v>
      </c>
      <c r="C31" s="36">
        <v>40.625</v>
      </c>
      <c r="D31" s="36"/>
      <c r="E31" s="36">
        <v>40</v>
      </c>
      <c r="F31" s="85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25">
      <c r="A32" s="12">
        <v>22</v>
      </c>
      <c r="B32" s="7">
        <v>170301110028</v>
      </c>
      <c r="C32" s="36">
        <v>40</v>
      </c>
      <c r="D32" s="36"/>
      <c r="E32" s="36">
        <v>38.75</v>
      </c>
      <c r="F32" s="85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>
      <c r="A33" s="12">
        <v>23</v>
      </c>
      <c r="B33" s="7">
        <v>170301110031</v>
      </c>
      <c r="C33" s="36">
        <v>38.75</v>
      </c>
      <c r="D33" s="36"/>
      <c r="E33" s="36">
        <v>36.875</v>
      </c>
      <c r="F33" s="85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25">
      <c r="A34" s="12">
        <v>24</v>
      </c>
      <c r="B34" s="7">
        <v>170301110037</v>
      </c>
      <c r="C34" s="36">
        <v>41.25</v>
      </c>
      <c r="D34" s="36"/>
      <c r="E34" s="36">
        <v>40.625</v>
      </c>
      <c r="F34" s="85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>
      <c r="A35" s="12">
        <v>25</v>
      </c>
      <c r="B35" s="7">
        <v>170301110044</v>
      </c>
      <c r="C35" s="36">
        <v>39.375</v>
      </c>
      <c r="D35" s="36"/>
      <c r="E35" s="36">
        <v>35</v>
      </c>
      <c r="F35" s="85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2">
        <v>26</v>
      </c>
      <c r="B36" s="7">
        <v>170301110047</v>
      </c>
      <c r="C36" s="36">
        <v>40.625</v>
      </c>
      <c r="D36" s="36"/>
      <c r="E36" s="36">
        <v>36.875</v>
      </c>
      <c r="F36" s="85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>
      <c r="A37" s="12">
        <v>27</v>
      </c>
      <c r="B37" s="7">
        <v>170301110050</v>
      </c>
      <c r="C37" s="36">
        <v>40</v>
      </c>
      <c r="D37" s="36"/>
      <c r="E37" s="36">
        <v>40</v>
      </c>
      <c r="F37" s="85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>
      <c r="A38" s="12">
        <v>28</v>
      </c>
      <c r="B38" s="7">
        <v>170301110052</v>
      </c>
      <c r="C38" s="36">
        <v>40</v>
      </c>
      <c r="D38" s="36"/>
      <c r="E38" s="36">
        <v>36.25</v>
      </c>
      <c r="F38" s="85"/>
      <c r="G38" s="12"/>
      <c r="H38" s="12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12">
        <v>29</v>
      </c>
      <c r="B39" s="7">
        <v>170301110054</v>
      </c>
      <c r="C39" s="36">
        <v>41.25</v>
      </c>
      <c r="D39" s="36"/>
      <c r="E39" s="36">
        <v>39.375</v>
      </c>
      <c r="F39" s="85"/>
      <c r="G39" s="12"/>
      <c r="H39" s="12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>
      <c r="A40" s="12">
        <v>30</v>
      </c>
      <c r="B40" s="7">
        <v>170301111056</v>
      </c>
      <c r="C40" s="36">
        <v>41.25</v>
      </c>
      <c r="D40" s="36"/>
      <c r="E40" s="36">
        <v>36.875</v>
      </c>
      <c r="F40" s="85"/>
      <c r="G40" s="12"/>
      <c r="H40" s="12"/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>
      <c r="A41" s="12">
        <v>31</v>
      </c>
      <c r="B41" s="7">
        <v>170301111057</v>
      </c>
      <c r="C41" s="36">
        <v>41.875</v>
      </c>
      <c r="D41" s="36"/>
      <c r="E41" s="36">
        <v>38.75</v>
      </c>
      <c r="F41" s="85"/>
      <c r="G41" s="12"/>
      <c r="H41" s="12"/>
      <c r="I41" s="1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>
      <c r="A42" s="12">
        <v>32</v>
      </c>
      <c r="B42" s="7">
        <v>170301111060</v>
      </c>
      <c r="C42" s="36">
        <v>40.625</v>
      </c>
      <c r="D42" s="36"/>
      <c r="E42" s="36">
        <v>36.875</v>
      </c>
      <c r="F42" s="85"/>
      <c r="G42" s="12"/>
      <c r="H42" s="12"/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>
      <c r="A43" s="12">
        <v>33</v>
      </c>
      <c r="B43" s="7">
        <v>170301110013</v>
      </c>
      <c r="C43" s="36">
        <v>40.625</v>
      </c>
      <c r="D43" s="36"/>
      <c r="E43" s="36">
        <v>43.125</v>
      </c>
      <c r="F43" s="85"/>
      <c r="G43" s="12"/>
      <c r="H43" s="12"/>
      <c r="I43" s="1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25">
      <c r="A44" s="12">
        <v>34</v>
      </c>
      <c r="B44" s="7">
        <v>170301110042</v>
      </c>
      <c r="C44" s="36">
        <v>41.875</v>
      </c>
      <c r="D44" s="36"/>
      <c r="E44" s="36">
        <v>41.875</v>
      </c>
      <c r="F44" s="85"/>
      <c r="G44" s="12"/>
      <c r="H44" s="12"/>
      <c r="I44" s="1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>
      <c r="A45" s="12">
        <v>35</v>
      </c>
      <c r="B45" s="7">
        <v>170101110007</v>
      </c>
      <c r="C45" s="36">
        <v>33.125</v>
      </c>
      <c r="D45" s="36"/>
      <c r="E45" s="36">
        <v>26.875</v>
      </c>
      <c r="F45" s="85"/>
      <c r="G45" s="12"/>
      <c r="H45" s="12"/>
      <c r="I45" s="1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25">
      <c r="A46" s="12">
        <v>36</v>
      </c>
      <c r="B46" s="7">
        <v>170101111016</v>
      </c>
      <c r="C46" s="36">
        <v>30</v>
      </c>
      <c r="D46" s="36"/>
      <c r="E46" s="36">
        <v>23</v>
      </c>
      <c r="F46" s="85"/>
      <c r="G46" s="12"/>
      <c r="H46" s="12"/>
      <c r="I46" s="1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4.25">
      <c r="A47" s="12">
        <v>37</v>
      </c>
      <c r="B47" s="7">
        <v>170301110006</v>
      </c>
      <c r="C47" s="36">
        <v>32.5</v>
      </c>
      <c r="D47" s="36"/>
      <c r="E47" s="36">
        <v>22</v>
      </c>
      <c r="F47" s="85"/>
      <c r="G47" s="12"/>
      <c r="H47" s="12"/>
      <c r="I47" s="1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.25">
      <c r="A48" s="12">
        <v>38</v>
      </c>
      <c r="B48" s="7">
        <v>170301110007</v>
      </c>
      <c r="C48" s="36">
        <v>38.125</v>
      </c>
      <c r="D48" s="36"/>
      <c r="E48" s="36">
        <v>21.875</v>
      </c>
      <c r="F48" s="85"/>
      <c r="G48" s="12"/>
      <c r="H48" s="12"/>
      <c r="I48" s="1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4.25">
      <c r="A49" s="12">
        <v>39</v>
      </c>
      <c r="B49" s="7">
        <v>170301110014</v>
      </c>
      <c r="C49" s="36">
        <v>19.375</v>
      </c>
      <c r="D49" s="36"/>
      <c r="E49" s="36">
        <v>20</v>
      </c>
      <c r="F49" s="85"/>
      <c r="G49" s="12"/>
      <c r="H49" s="12"/>
      <c r="I49" s="1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4.25">
      <c r="A50" s="12">
        <v>40</v>
      </c>
      <c r="B50" s="7">
        <v>170301110020</v>
      </c>
      <c r="C50" s="36">
        <v>23.125</v>
      </c>
      <c r="D50" s="36"/>
      <c r="E50" s="36">
        <v>23</v>
      </c>
      <c r="F50" s="85"/>
      <c r="G50" s="12"/>
      <c r="H50" s="12"/>
      <c r="I50" s="1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4.25">
      <c r="A51" s="12">
        <v>41</v>
      </c>
      <c r="B51" s="7">
        <v>170301111059</v>
      </c>
      <c r="C51" s="36">
        <v>18.75</v>
      </c>
      <c r="D51" s="36"/>
      <c r="E51" s="36">
        <v>25</v>
      </c>
      <c r="F51" s="85"/>
      <c r="G51" s="12"/>
      <c r="H51" s="12"/>
      <c r="I51" s="1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</sheetData>
  <sheetProtection/>
  <mergeCells count="12">
    <mergeCell ref="A1:E1"/>
    <mergeCell ref="A2:E2"/>
    <mergeCell ref="A3:E3"/>
    <mergeCell ref="Q3:Y7"/>
    <mergeCell ref="A4:E4"/>
    <mergeCell ref="A5:E5"/>
    <mergeCell ref="G15:J15"/>
    <mergeCell ref="G16:J16"/>
    <mergeCell ref="G17:J17"/>
    <mergeCell ref="G19:I19"/>
    <mergeCell ref="H20:I20"/>
    <mergeCell ref="H21:I2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3"/>
  <sheetViews>
    <sheetView zoomScalePageLayoutView="0" workbookViewId="0" topLeftCell="K1">
      <selection activeCell="Q15" sqref="Q15:U16"/>
    </sheetView>
  </sheetViews>
  <sheetFormatPr defaultColWidth="9.140625" defaultRowHeight="15"/>
  <cols>
    <col min="1" max="1" width="2.57421875" style="0" bestFit="1" customWidth="1"/>
    <col min="2" max="2" width="14.28125" style="0" bestFit="1" customWidth="1"/>
    <col min="3" max="3" width="12.28125" style="0" bestFit="1" customWidth="1"/>
    <col min="4" max="4" width="7.57421875" style="0" bestFit="1" customWidth="1"/>
    <col min="5" max="5" width="12.28125" style="0" bestFit="1" customWidth="1"/>
    <col min="6" max="6" width="12.421875" style="0" customWidth="1"/>
    <col min="7" max="7" width="10.00390625" style="174" bestFit="1" customWidth="1"/>
    <col min="8" max="8" width="8.140625" style="174" bestFit="1" customWidth="1"/>
    <col min="9" max="9" width="10.00390625" style="174" bestFit="1" customWidth="1"/>
    <col min="10" max="10" width="10.8515625" style="174" bestFit="1" customWidth="1"/>
    <col min="11" max="11" width="10.57421875" style="174" bestFit="1" customWidth="1"/>
    <col min="12" max="12" width="4.28125" style="0" bestFit="1" customWidth="1"/>
    <col min="13" max="16" width="4.140625" style="0" bestFit="1" customWidth="1"/>
    <col min="17" max="21" width="7.00390625" style="0" bestFit="1" customWidth="1"/>
    <col min="22" max="22" width="4.8515625" style="0" bestFit="1" customWidth="1"/>
    <col min="23" max="25" width="5.28125" style="0" bestFit="1" customWidth="1"/>
  </cols>
  <sheetData>
    <row r="1" spans="1:25" ht="14.25">
      <c r="A1" s="301" t="s">
        <v>110</v>
      </c>
      <c r="B1" s="330"/>
      <c r="C1" s="330"/>
      <c r="D1" s="330"/>
      <c r="E1" s="330"/>
      <c r="F1" s="190"/>
      <c r="G1" s="148"/>
      <c r="H1" s="149"/>
      <c r="I1" s="149"/>
      <c r="J1" s="149"/>
      <c r="K1" s="149"/>
      <c r="L1" s="92"/>
      <c r="M1" s="92"/>
      <c r="N1" s="92"/>
      <c r="O1" s="92"/>
      <c r="P1" s="92"/>
      <c r="Q1" s="1"/>
      <c r="R1" s="1"/>
      <c r="S1" s="1"/>
      <c r="T1" s="1"/>
      <c r="U1" s="1"/>
      <c r="V1" s="1"/>
      <c r="W1" s="1"/>
      <c r="X1" s="1"/>
      <c r="Y1" s="1"/>
    </row>
    <row r="2" spans="1:25" ht="15" thickBot="1">
      <c r="A2" s="301" t="s">
        <v>0</v>
      </c>
      <c r="B2" s="330"/>
      <c r="C2" s="330"/>
      <c r="D2" s="330"/>
      <c r="E2" s="330"/>
      <c r="F2" s="190"/>
      <c r="G2" s="166"/>
      <c r="H2" s="175"/>
      <c r="I2" s="167"/>
      <c r="J2" s="152"/>
      <c r="K2" s="152"/>
      <c r="L2" s="110"/>
      <c r="M2" s="110"/>
      <c r="N2" s="110"/>
      <c r="O2" s="110"/>
      <c r="P2" s="110"/>
      <c r="Q2" s="1"/>
      <c r="R2" s="1"/>
      <c r="S2" s="1"/>
      <c r="T2" s="1"/>
      <c r="U2" s="1"/>
      <c r="V2" s="1"/>
      <c r="W2" s="1"/>
      <c r="X2" s="1"/>
      <c r="Y2" s="1"/>
    </row>
    <row r="3" spans="1:25" ht="57.75">
      <c r="A3" s="301" t="s">
        <v>144</v>
      </c>
      <c r="B3" s="330"/>
      <c r="C3" s="330"/>
      <c r="D3" s="330"/>
      <c r="E3" s="330"/>
      <c r="F3" s="190"/>
      <c r="G3" s="78"/>
      <c r="H3" s="153"/>
      <c r="I3" s="78" t="s">
        <v>230</v>
      </c>
      <c r="J3" s="89" t="s">
        <v>231</v>
      </c>
      <c r="K3" s="89" t="s">
        <v>232</v>
      </c>
      <c r="L3" s="110"/>
      <c r="M3" s="92"/>
      <c r="N3" s="92"/>
      <c r="O3" s="110"/>
      <c r="P3" s="110"/>
      <c r="Q3" s="309" t="s">
        <v>254</v>
      </c>
      <c r="R3" s="309"/>
      <c r="S3" s="309"/>
      <c r="T3" s="309"/>
      <c r="U3" s="309"/>
      <c r="V3" s="309"/>
      <c r="W3" s="309"/>
      <c r="X3" s="309"/>
      <c r="Y3" s="310"/>
    </row>
    <row r="4" spans="1:25" ht="28.5">
      <c r="A4" s="301" t="s">
        <v>145</v>
      </c>
      <c r="B4" s="330"/>
      <c r="C4" s="330"/>
      <c r="D4" s="330"/>
      <c r="E4" s="330"/>
      <c r="F4" s="190"/>
      <c r="G4" s="78" t="s">
        <v>256</v>
      </c>
      <c r="H4" s="150"/>
      <c r="I4" s="151"/>
      <c r="J4" s="223" t="s">
        <v>233</v>
      </c>
      <c r="K4" s="223">
        <v>3</v>
      </c>
      <c r="L4" s="110"/>
      <c r="M4" s="92"/>
      <c r="N4" s="92"/>
      <c r="O4" s="110"/>
      <c r="P4" s="110"/>
      <c r="Q4" s="312"/>
      <c r="R4" s="355"/>
      <c r="S4" s="355"/>
      <c r="T4" s="355"/>
      <c r="U4" s="355"/>
      <c r="V4" s="355"/>
      <c r="W4" s="355"/>
      <c r="X4" s="355"/>
      <c r="Y4" s="313"/>
    </row>
    <row r="5" spans="1:25" ht="15">
      <c r="A5" s="301" t="s">
        <v>146</v>
      </c>
      <c r="B5" s="330"/>
      <c r="C5" s="330"/>
      <c r="D5" s="330"/>
      <c r="E5" s="330"/>
      <c r="F5" s="190"/>
      <c r="G5" s="78" t="s">
        <v>234</v>
      </c>
      <c r="H5" s="156">
        <f>D12</f>
        <v>74.4186046511628</v>
      </c>
      <c r="I5" s="151"/>
      <c r="J5" s="224" t="s">
        <v>235</v>
      </c>
      <c r="K5" s="224">
        <v>2</v>
      </c>
      <c r="L5" s="110"/>
      <c r="M5" s="92"/>
      <c r="N5" s="92"/>
      <c r="O5" s="110"/>
      <c r="P5" s="110"/>
      <c r="Q5" s="312"/>
      <c r="R5" s="355"/>
      <c r="S5" s="355"/>
      <c r="T5" s="355"/>
      <c r="U5" s="355"/>
      <c r="V5" s="355"/>
      <c r="W5" s="355"/>
      <c r="X5" s="355"/>
      <c r="Y5" s="313"/>
    </row>
    <row r="6" spans="1:25" ht="15">
      <c r="A6" s="12"/>
      <c r="B6" s="52" t="s">
        <v>1</v>
      </c>
      <c r="C6" s="14" t="s">
        <v>76</v>
      </c>
      <c r="D6" s="14" t="s">
        <v>243</v>
      </c>
      <c r="E6" s="124" t="s">
        <v>77</v>
      </c>
      <c r="F6" s="14" t="s">
        <v>243</v>
      </c>
      <c r="G6" s="78" t="s">
        <v>236</v>
      </c>
      <c r="H6" s="156">
        <f>F12</f>
        <v>74.4186046511628</v>
      </c>
      <c r="I6" s="151"/>
      <c r="J6" s="225" t="s">
        <v>237</v>
      </c>
      <c r="K6" s="225">
        <v>1</v>
      </c>
      <c r="L6" s="110"/>
      <c r="M6" s="92"/>
      <c r="N6" s="92"/>
      <c r="O6" s="110"/>
      <c r="P6" s="110"/>
      <c r="Q6" s="312"/>
      <c r="R6" s="355"/>
      <c r="S6" s="355"/>
      <c r="T6" s="355"/>
      <c r="U6" s="355"/>
      <c r="V6" s="355"/>
      <c r="W6" s="355"/>
      <c r="X6" s="355"/>
      <c r="Y6" s="313"/>
    </row>
    <row r="7" spans="1:25" ht="58.5" thickBot="1">
      <c r="A7" s="12"/>
      <c r="B7" s="52" t="s">
        <v>2</v>
      </c>
      <c r="C7" s="53" t="s">
        <v>78</v>
      </c>
      <c r="D7" s="207"/>
      <c r="E7" s="207" t="s">
        <v>78</v>
      </c>
      <c r="F7" s="207"/>
      <c r="G7" s="78" t="s">
        <v>238</v>
      </c>
      <c r="H7" s="162">
        <f>AVERAGE(H5:H6)</f>
        <v>74.4186046511628</v>
      </c>
      <c r="I7" s="163">
        <v>0.6</v>
      </c>
      <c r="J7" s="226" t="s">
        <v>239</v>
      </c>
      <c r="K7" s="226">
        <v>0</v>
      </c>
      <c r="L7" s="110"/>
      <c r="M7" s="110"/>
      <c r="N7" s="110"/>
      <c r="O7" s="110"/>
      <c r="P7" s="110"/>
      <c r="Q7" s="315"/>
      <c r="R7" s="315"/>
      <c r="S7" s="315"/>
      <c r="T7" s="315"/>
      <c r="U7" s="315"/>
      <c r="V7" s="315"/>
      <c r="W7" s="315"/>
      <c r="X7" s="315"/>
      <c r="Y7" s="316"/>
    </row>
    <row r="8" spans="1:25" ht="28.5">
      <c r="A8" s="12"/>
      <c r="B8" s="52" t="s">
        <v>3</v>
      </c>
      <c r="C8" s="53" t="s">
        <v>4</v>
      </c>
      <c r="D8" s="207"/>
      <c r="E8" s="53" t="s">
        <v>84</v>
      </c>
      <c r="F8" s="207"/>
      <c r="G8" s="209" t="s">
        <v>240</v>
      </c>
      <c r="H8" s="209" t="s">
        <v>114</v>
      </c>
      <c r="I8" s="210"/>
      <c r="J8" s="152"/>
      <c r="K8" s="15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2"/>
      <c r="B9" s="52" t="s">
        <v>5</v>
      </c>
      <c r="C9" s="53" t="s">
        <v>75</v>
      </c>
      <c r="D9" s="53"/>
      <c r="E9" s="53" t="s">
        <v>75</v>
      </c>
      <c r="F9" s="53"/>
      <c r="G9" s="196"/>
      <c r="H9" s="135"/>
      <c r="I9" s="135"/>
      <c r="J9" s="178"/>
      <c r="K9" s="227" t="s">
        <v>82</v>
      </c>
      <c r="L9" s="54" t="s">
        <v>89</v>
      </c>
      <c r="M9" s="29" t="s">
        <v>97</v>
      </c>
      <c r="N9" s="29" t="s">
        <v>98</v>
      </c>
      <c r="O9" s="29" t="s">
        <v>99</v>
      </c>
      <c r="P9" s="29" t="s">
        <v>100</v>
      </c>
      <c r="Q9" s="29" t="s">
        <v>101</v>
      </c>
      <c r="R9" s="29" t="s">
        <v>102</v>
      </c>
      <c r="S9" s="29" t="s">
        <v>103</v>
      </c>
      <c r="T9" s="29" t="s">
        <v>104</v>
      </c>
      <c r="U9" s="29" t="s">
        <v>109</v>
      </c>
      <c r="V9" s="29" t="s">
        <v>105</v>
      </c>
      <c r="W9" s="29" t="s">
        <v>106</v>
      </c>
      <c r="X9" s="29" t="s">
        <v>107</v>
      </c>
      <c r="Y9" s="29" t="s">
        <v>108</v>
      </c>
    </row>
    <row r="10" spans="1:25" ht="15">
      <c r="A10" s="12"/>
      <c r="B10" s="52" t="s">
        <v>8</v>
      </c>
      <c r="C10" s="53">
        <v>50</v>
      </c>
      <c r="D10" s="86">
        <f>0.55*C10</f>
        <v>27.500000000000004</v>
      </c>
      <c r="E10" s="19">
        <v>50</v>
      </c>
      <c r="F10" s="86">
        <f>0.55*E10</f>
        <v>27.500000000000004</v>
      </c>
      <c r="G10" s="228" t="s">
        <v>6</v>
      </c>
      <c r="H10" s="135"/>
      <c r="I10" s="135"/>
      <c r="J10" s="135"/>
      <c r="K10" s="229">
        <v>3</v>
      </c>
      <c r="L10" s="46">
        <v>1</v>
      </c>
      <c r="M10" s="39">
        <v>3</v>
      </c>
      <c r="N10" s="39">
        <v>2</v>
      </c>
      <c r="O10" s="39">
        <v>2</v>
      </c>
      <c r="P10" s="39">
        <v>3</v>
      </c>
      <c r="Q10" s="39"/>
      <c r="R10" s="39"/>
      <c r="S10" s="39"/>
      <c r="T10" s="39"/>
      <c r="U10" s="39"/>
      <c r="V10" s="39">
        <v>3</v>
      </c>
      <c r="W10" s="39">
        <v>3</v>
      </c>
      <c r="X10" s="39">
        <v>3</v>
      </c>
      <c r="Y10" s="39">
        <v>3</v>
      </c>
    </row>
    <row r="11" spans="1:25" ht="15">
      <c r="A11" s="12">
        <v>1</v>
      </c>
      <c r="B11" s="7">
        <v>160301110068</v>
      </c>
      <c r="C11" s="36">
        <v>26</v>
      </c>
      <c r="D11" s="75">
        <f>COUNTIF(C11:C55,"&gt;="&amp;D10)</f>
        <v>32</v>
      </c>
      <c r="E11" s="36">
        <v>26</v>
      </c>
      <c r="F11" s="75">
        <f>COUNTIF(E11:E55,"&gt;="&amp;F10)</f>
        <v>32</v>
      </c>
      <c r="G11" s="228" t="s">
        <v>7</v>
      </c>
      <c r="H11" s="135"/>
      <c r="I11" s="135"/>
      <c r="J11" s="135"/>
      <c r="K11" s="230">
        <v>3</v>
      </c>
      <c r="L11" s="23">
        <v>1</v>
      </c>
      <c r="M11" s="39">
        <v>3</v>
      </c>
      <c r="N11" s="39">
        <v>2</v>
      </c>
      <c r="O11" s="39">
        <v>2</v>
      </c>
      <c r="P11" s="39">
        <v>3</v>
      </c>
      <c r="Q11" s="39"/>
      <c r="R11" s="39"/>
      <c r="S11" s="39"/>
      <c r="T11" s="39"/>
      <c r="U11" s="39"/>
      <c r="V11" s="39">
        <v>3</v>
      </c>
      <c r="W11" s="39">
        <v>3</v>
      </c>
      <c r="X11" s="39">
        <v>3</v>
      </c>
      <c r="Y11" s="39">
        <v>3</v>
      </c>
    </row>
    <row r="12" spans="1:25" ht="15">
      <c r="A12" s="12">
        <v>2</v>
      </c>
      <c r="B12" s="7">
        <v>170301110004</v>
      </c>
      <c r="C12" s="36">
        <v>46.5</v>
      </c>
      <c r="D12" s="75">
        <f>D11/A53*100</f>
        <v>74.4186046511628</v>
      </c>
      <c r="E12" s="36">
        <v>46.5</v>
      </c>
      <c r="F12" s="75">
        <f>F11/A53*100</f>
        <v>74.4186046511628</v>
      </c>
      <c r="G12" s="228" t="s">
        <v>72</v>
      </c>
      <c r="H12" s="135"/>
      <c r="I12" s="135"/>
      <c r="J12" s="135"/>
      <c r="K12" s="230">
        <v>3</v>
      </c>
      <c r="L12" s="23">
        <v>1</v>
      </c>
      <c r="M12" s="39">
        <v>3</v>
      </c>
      <c r="N12" s="39">
        <v>2</v>
      </c>
      <c r="O12" s="39">
        <v>2</v>
      </c>
      <c r="P12" s="39">
        <v>3</v>
      </c>
      <c r="Q12" s="39"/>
      <c r="R12" s="39"/>
      <c r="S12" s="39"/>
      <c r="T12" s="39"/>
      <c r="U12" s="39"/>
      <c r="V12" s="39">
        <v>3</v>
      </c>
      <c r="W12" s="39">
        <v>3</v>
      </c>
      <c r="X12" s="39">
        <v>3</v>
      </c>
      <c r="Y12" s="39">
        <v>3</v>
      </c>
    </row>
    <row r="13" spans="1:25" ht="15">
      <c r="A13" s="12">
        <v>3</v>
      </c>
      <c r="B13" s="7">
        <v>170301110006</v>
      </c>
      <c r="C13" s="36">
        <v>26</v>
      </c>
      <c r="D13" s="36"/>
      <c r="E13" s="36">
        <v>26</v>
      </c>
      <c r="F13" s="36"/>
      <c r="G13" s="228" t="s">
        <v>73</v>
      </c>
      <c r="H13" s="135"/>
      <c r="I13" s="135"/>
      <c r="J13" s="135"/>
      <c r="K13" s="230">
        <v>3</v>
      </c>
      <c r="L13" s="23">
        <v>1</v>
      </c>
      <c r="M13" s="39">
        <v>3</v>
      </c>
      <c r="N13" s="39">
        <v>2</v>
      </c>
      <c r="O13" s="39">
        <v>2</v>
      </c>
      <c r="P13" s="39">
        <v>3</v>
      </c>
      <c r="Q13" s="39"/>
      <c r="R13" s="39"/>
      <c r="S13" s="39"/>
      <c r="T13" s="39"/>
      <c r="U13" s="39"/>
      <c r="V13" s="39">
        <v>3</v>
      </c>
      <c r="W13" s="39">
        <v>3</v>
      </c>
      <c r="X13" s="39">
        <v>3</v>
      </c>
      <c r="Y13" s="39">
        <v>3</v>
      </c>
    </row>
    <row r="14" spans="1:25" ht="15">
      <c r="A14" s="12">
        <v>4</v>
      </c>
      <c r="B14" s="7">
        <v>170301110007</v>
      </c>
      <c r="C14" s="36">
        <v>42</v>
      </c>
      <c r="D14" s="36"/>
      <c r="E14" s="36">
        <v>42</v>
      </c>
      <c r="F14" s="36"/>
      <c r="G14" s="228" t="s">
        <v>74</v>
      </c>
      <c r="H14" s="135"/>
      <c r="I14" s="135"/>
      <c r="J14" s="135"/>
      <c r="K14" s="230">
        <v>3</v>
      </c>
      <c r="L14" s="23">
        <v>1</v>
      </c>
      <c r="M14" s="39">
        <v>3</v>
      </c>
      <c r="N14" s="39">
        <v>2</v>
      </c>
      <c r="O14" s="39">
        <v>2</v>
      </c>
      <c r="P14" s="39">
        <v>3</v>
      </c>
      <c r="Q14" s="39"/>
      <c r="R14" s="39"/>
      <c r="S14" s="39"/>
      <c r="T14" s="39"/>
      <c r="U14" s="39"/>
      <c r="V14" s="39">
        <v>3</v>
      </c>
      <c r="W14" s="39">
        <v>3</v>
      </c>
      <c r="X14" s="39">
        <v>3</v>
      </c>
      <c r="Y14" s="39">
        <v>3</v>
      </c>
    </row>
    <row r="15" spans="1:25" ht="15">
      <c r="A15" s="12">
        <v>5</v>
      </c>
      <c r="B15" s="7">
        <v>170301110008</v>
      </c>
      <c r="C15" s="36">
        <v>41.5</v>
      </c>
      <c r="D15" s="36"/>
      <c r="E15" s="36">
        <v>41.5</v>
      </c>
      <c r="F15" s="83"/>
      <c r="G15" s="344" t="s">
        <v>259</v>
      </c>
      <c r="H15" s="345"/>
      <c r="I15" s="345"/>
      <c r="J15" s="346"/>
      <c r="K15" s="231">
        <f>AVERAGE(K10:K14)</f>
        <v>3</v>
      </c>
      <c r="L15" s="189">
        <f>AVERAGE(L10:L14)</f>
        <v>1</v>
      </c>
      <c r="M15" s="189">
        <f aca="true" t="shared" si="0" ref="M15:Y15">AVERAGE(M10:M14)</f>
        <v>3</v>
      </c>
      <c r="N15" s="189">
        <f t="shared" si="0"/>
        <v>2</v>
      </c>
      <c r="O15" s="189">
        <f t="shared" si="0"/>
        <v>2</v>
      </c>
      <c r="P15" s="189">
        <f t="shared" si="0"/>
        <v>3</v>
      </c>
      <c r="Q15" s="189"/>
      <c r="R15" s="189"/>
      <c r="S15" s="189"/>
      <c r="T15" s="189"/>
      <c r="U15" s="189"/>
      <c r="V15" s="189">
        <f t="shared" si="0"/>
        <v>3</v>
      </c>
      <c r="W15" s="189">
        <f t="shared" si="0"/>
        <v>3</v>
      </c>
      <c r="X15" s="189">
        <f t="shared" si="0"/>
        <v>3</v>
      </c>
      <c r="Y15" s="189">
        <f t="shared" si="0"/>
        <v>3</v>
      </c>
    </row>
    <row r="16" spans="1:25" ht="15">
      <c r="A16" s="12">
        <v>6</v>
      </c>
      <c r="B16" s="7">
        <v>170301110012</v>
      </c>
      <c r="C16" s="36">
        <v>40</v>
      </c>
      <c r="D16" s="36"/>
      <c r="E16" s="36">
        <v>40</v>
      </c>
      <c r="F16" s="83"/>
      <c r="G16" s="344" t="s">
        <v>83</v>
      </c>
      <c r="H16" s="347"/>
      <c r="I16" s="347"/>
      <c r="J16" s="348"/>
      <c r="K16" s="120">
        <f>K15*$H$7/100</f>
        <v>2.2325581395348837</v>
      </c>
      <c r="L16" s="120">
        <f aca="true" t="shared" si="1" ref="L16:Y16">L15*$H$7/100</f>
        <v>0.7441860465116279</v>
      </c>
      <c r="M16" s="120">
        <f t="shared" si="1"/>
        <v>2.2325581395348837</v>
      </c>
      <c r="N16" s="120">
        <f t="shared" si="1"/>
        <v>1.4883720930232558</v>
      </c>
      <c r="O16" s="120">
        <f t="shared" si="1"/>
        <v>1.4883720930232558</v>
      </c>
      <c r="P16" s="120">
        <f t="shared" si="1"/>
        <v>2.2325581395348837</v>
      </c>
      <c r="Q16" s="120"/>
      <c r="R16" s="120"/>
      <c r="S16" s="120"/>
      <c r="T16" s="120"/>
      <c r="U16" s="120"/>
      <c r="V16" s="120">
        <f t="shared" si="1"/>
        <v>2.2325581395348837</v>
      </c>
      <c r="W16" s="120">
        <f t="shared" si="1"/>
        <v>2.2325581395348837</v>
      </c>
      <c r="X16" s="120">
        <f t="shared" si="1"/>
        <v>2.2325581395348837</v>
      </c>
      <c r="Y16" s="120">
        <f t="shared" si="1"/>
        <v>2.2325581395348837</v>
      </c>
    </row>
    <row r="17" spans="1:25" ht="14.25">
      <c r="A17" s="12">
        <v>7</v>
      </c>
      <c r="B17" s="7">
        <v>170301110013</v>
      </c>
      <c r="C17" s="36">
        <v>46</v>
      </c>
      <c r="D17" s="36"/>
      <c r="E17" s="36">
        <v>46</v>
      </c>
      <c r="F17" s="84"/>
      <c r="G17" s="322"/>
      <c r="H17" s="323"/>
      <c r="I17" s="323"/>
      <c r="J17" s="323"/>
      <c r="K17" s="15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2">
        <v>8</v>
      </c>
      <c r="B18" s="7">
        <v>170301110014</v>
      </c>
      <c r="C18" s="36">
        <v>38</v>
      </c>
      <c r="D18" s="36"/>
      <c r="E18" s="36">
        <v>38</v>
      </c>
      <c r="F18" s="85"/>
      <c r="G18" s="171"/>
      <c r="H18" s="171"/>
      <c r="I18" s="171"/>
      <c r="J18" s="152"/>
      <c r="K18" s="15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12">
        <v>9</v>
      </c>
      <c r="B19" s="7">
        <v>170301110015</v>
      </c>
      <c r="C19" s="36">
        <v>25.5</v>
      </c>
      <c r="D19" s="36"/>
      <c r="E19" s="36">
        <v>25.5</v>
      </c>
      <c r="F19" s="83"/>
      <c r="G19" s="356"/>
      <c r="H19" s="357"/>
      <c r="I19" s="358"/>
      <c r="J19" s="152"/>
      <c r="K19" s="15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2">
        <v>10</v>
      </c>
      <c r="B20" s="7">
        <v>170301110016</v>
      </c>
      <c r="C20" s="36">
        <v>45.5</v>
      </c>
      <c r="D20" s="36"/>
      <c r="E20" s="36">
        <v>45.5</v>
      </c>
      <c r="F20" s="36"/>
      <c r="G20" s="172"/>
      <c r="H20" s="359"/>
      <c r="I20" s="360"/>
      <c r="J20" s="152"/>
      <c r="K20" s="17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2">
        <v>11</v>
      </c>
      <c r="B21" s="7">
        <v>170301110017</v>
      </c>
      <c r="C21" s="36">
        <v>40</v>
      </c>
      <c r="D21" s="36"/>
      <c r="E21" s="36">
        <v>40</v>
      </c>
      <c r="F21" s="36"/>
      <c r="G21" s="172"/>
      <c r="H21" s="359"/>
      <c r="I21" s="360"/>
      <c r="J21" s="152"/>
      <c r="K21" s="15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>
      <c r="A22" s="12">
        <v>12</v>
      </c>
      <c r="B22" s="7">
        <v>170301110018</v>
      </c>
      <c r="C22" s="36">
        <v>19</v>
      </c>
      <c r="D22" s="36"/>
      <c r="E22" s="36">
        <v>19</v>
      </c>
      <c r="F22" s="85"/>
      <c r="G22" s="171"/>
      <c r="H22" s="171"/>
      <c r="I22" s="171"/>
      <c r="J22" s="152"/>
      <c r="K22" s="15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12">
        <v>13</v>
      </c>
      <c r="B23" s="7">
        <v>170301110019</v>
      </c>
      <c r="C23" s="36">
        <v>45.5</v>
      </c>
      <c r="D23" s="36"/>
      <c r="E23" s="36">
        <v>45.5</v>
      </c>
      <c r="F23" s="85"/>
      <c r="G23" s="171"/>
      <c r="H23" s="171"/>
      <c r="I23" s="171"/>
      <c r="J23" s="152"/>
      <c r="K23" s="15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12">
        <v>14</v>
      </c>
      <c r="B24" s="7">
        <v>170301110020</v>
      </c>
      <c r="C24" s="36">
        <v>25</v>
      </c>
      <c r="D24" s="36"/>
      <c r="E24" s="36">
        <v>25</v>
      </c>
      <c r="F24" s="85"/>
      <c r="G24" s="171"/>
      <c r="H24" s="171"/>
      <c r="I24" s="171"/>
      <c r="J24" s="152"/>
      <c r="K24" s="15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>
      <c r="A25" s="12">
        <v>15</v>
      </c>
      <c r="B25" s="7">
        <v>170301110021</v>
      </c>
      <c r="C25" s="36">
        <v>47.5</v>
      </c>
      <c r="D25" s="36"/>
      <c r="E25" s="36">
        <v>47.5</v>
      </c>
      <c r="F25" s="85"/>
      <c r="G25" s="171"/>
      <c r="H25" s="171"/>
      <c r="I25" s="171"/>
      <c r="J25" s="152"/>
      <c r="K25" s="15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>
      <c r="A26" s="12">
        <v>16</v>
      </c>
      <c r="B26" s="7">
        <v>170301110022</v>
      </c>
      <c r="C26" s="36">
        <v>48.5</v>
      </c>
      <c r="D26" s="36"/>
      <c r="E26" s="36">
        <v>48.5</v>
      </c>
      <c r="F26" s="85"/>
      <c r="G26" s="171"/>
      <c r="H26" s="171"/>
      <c r="I26" s="171"/>
      <c r="J26" s="152"/>
      <c r="K26" s="15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12">
        <v>17</v>
      </c>
      <c r="B27" s="7">
        <v>170301110023</v>
      </c>
      <c r="C27" s="36">
        <v>47.5</v>
      </c>
      <c r="D27" s="36"/>
      <c r="E27" s="36">
        <v>47.5</v>
      </c>
      <c r="F27" s="85"/>
      <c r="G27" s="171"/>
      <c r="H27" s="171"/>
      <c r="I27" s="171"/>
      <c r="J27" s="152"/>
      <c r="K27" s="15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>
      <c r="A28" s="12">
        <v>18</v>
      </c>
      <c r="B28" s="7">
        <v>170301110025</v>
      </c>
      <c r="C28" s="36">
        <v>46</v>
      </c>
      <c r="D28" s="36"/>
      <c r="E28" s="36">
        <v>46</v>
      </c>
      <c r="F28" s="85"/>
      <c r="G28" s="171"/>
      <c r="H28" s="171"/>
      <c r="I28" s="171"/>
      <c r="J28" s="152"/>
      <c r="K28" s="15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>
      <c r="A29" s="12">
        <v>19</v>
      </c>
      <c r="B29" s="7">
        <v>170301110027</v>
      </c>
      <c r="C29" s="36">
        <v>42.5</v>
      </c>
      <c r="D29" s="36"/>
      <c r="E29" s="36">
        <v>42.5</v>
      </c>
      <c r="F29" s="85"/>
      <c r="G29" s="171"/>
      <c r="H29" s="171"/>
      <c r="I29" s="171"/>
      <c r="J29" s="152"/>
      <c r="K29" s="15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>
      <c r="A30" s="12">
        <v>20</v>
      </c>
      <c r="B30" s="7">
        <v>170301110028</v>
      </c>
      <c r="C30" s="36">
        <v>45.5</v>
      </c>
      <c r="D30" s="36"/>
      <c r="E30" s="36">
        <v>45.5</v>
      </c>
      <c r="F30" s="85"/>
      <c r="G30" s="171"/>
      <c r="H30" s="171"/>
      <c r="I30" s="171"/>
      <c r="J30" s="152"/>
      <c r="K30" s="15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>
      <c r="A31" s="12">
        <v>21</v>
      </c>
      <c r="B31" s="7">
        <v>170301110031</v>
      </c>
      <c r="C31" s="36">
        <v>43</v>
      </c>
      <c r="D31" s="36"/>
      <c r="E31" s="36">
        <v>43</v>
      </c>
      <c r="F31" s="85"/>
      <c r="G31" s="171"/>
      <c r="H31" s="171"/>
      <c r="I31" s="171"/>
      <c r="J31" s="152"/>
      <c r="K31" s="15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25">
      <c r="A32" s="12">
        <v>22</v>
      </c>
      <c r="B32" s="7">
        <v>170301110036</v>
      </c>
      <c r="C32" s="36">
        <v>45.5</v>
      </c>
      <c r="D32" s="36"/>
      <c r="E32" s="36">
        <v>45.5</v>
      </c>
      <c r="F32" s="85"/>
      <c r="G32" s="171"/>
      <c r="H32" s="171"/>
      <c r="I32" s="171"/>
      <c r="J32" s="152"/>
      <c r="K32" s="15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>
      <c r="A33" s="12">
        <v>23</v>
      </c>
      <c r="B33" s="7">
        <v>170301110037</v>
      </c>
      <c r="C33" s="36">
        <v>45.5</v>
      </c>
      <c r="D33" s="36"/>
      <c r="E33" s="36">
        <v>45.5</v>
      </c>
      <c r="F33" s="85"/>
      <c r="G33" s="171"/>
      <c r="H33" s="171"/>
      <c r="I33" s="171"/>
      <c r="J33" s="152"/>
      <c r="K33" s="15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25">
      <c r="A34" s="12">
        <v>24</v>
      </c>
      <c r="B34" s="7">
        <v>170301110038</v>
      </c>
      <c r="C34" s="36">
        <v>25</v>
      </c>
      <c r="D34" s="36"/>
      <c r="E34" s="36">
        <v>25</v>
      </c>
      <c r="F34" s="85"/>
      <c r="G34" s="171"/>
      <c r="H34" s="171"/>
      <c r="I34" s="171"/>
      <c r="J34" s="152"/>
      <c r="K34" s="15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>
      <c r="A35" s="12">
        <v>25</v>
      </c>
      <c r="B35" s="7">
        <v>170301110039</v>
      </c>
      <c r="C35" s="36">
        <v>45.5</v>
      </c>
      <c r="D35" s="36"/>
      <c r="E35" s="36">
        <v>45.5</v>
      </c>
      <c r="F35" s="85"/>
      <c r="G35" s="171"/>
      <c r="H35" s="171"/>
      <c r="I35" s="171"/>
      <c r="J35" s="152"/>
      <c r="K35" s="15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2">
        <v>26</v>
      </c>
      <c r="B36" s="7">
        <v>170301110042</v>
      </c>
      <c r="C36" s="36">
        <v>49</v>
      </c>
      <c r="D36" s="36"/>
      <c r="E36" s="36">
        <v>49</v>
      </c>
      <c r="F36" s="85"/>
      <c r="G36" s="171"/>
      <c r="H36" s="171"/>
      <c r="I36" s="171"/>
      <c r="J36" s="152"/>
      <c r="K36" s="15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>
      <c r="A37" s="12">
        <v>27</v>
      </c>
      <c r="B37" s="7">
        <v>170301110044</v>
      </c>
      <c r="C37" s="36">
        <v>43</v>
      </c>
      <c r="D37" s="36"/>
      <c r="E37" s="36">
        <v>43</v>
      </c>
      <c r="F37" s="85"/>
      <c r="G37" s="171"/>
      <c r="H37" s="171"/>
      <c r="I37" s="171"/>
      <c r="J37" s="152"/>
      <c r="K37" s="15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>
      <c r="A38" s="12">
        <v>28</v>
      </c>
      <c r="B38" s="7">
        <v>170301110045</v>
      </c>
      <c r="C38" s="36">
        <v>46</v>
      </c>
      <c r="D38" s="36"/>
      <c r="E38" s="36">
        <v>46</v>
      </c>
      <c r="F38" s="85"/>
      <c r="G38" s="171"/>
      <c r="H38" s="171"/>
      <c r="I38" s="171"/>
      <c r="J38" s="152"/>
      <c r="K38" s="15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12">
        <v>29</v>
      </c>
      <c r="B39" s="7">
        <v>170301110046</v>
      </c>
      <c r="C39" s="36">
        <v>36</v>
      </c>
      <c r="D39" s="36"/>
      <c r="E39" s="36">
        <v>36</v>
      </c>
      <c r="F39" s="85"/>
      <c r="G39" s="171"/>
      <c r="H39" s="171"/>
      <c r="I39" s="171"/>
      <c r="J39" s="152"/>
      <c r="K39" s="15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>
      <c r="A40" s="12">
        <v>30</v>
      </c>
      <c r="B40" s="7">
        <v>170301110047</v>
      </c>
      <c r="C40" s="36">
        <v>45.5</v>
      </c>
      <c r="D40" s="36"/>
      <c r="E40" s="36">
        <v>45.5</v>
      </c>
      <c r="F40" s="85"/>
      <c r="G40" s="171"/>
      <c r="H40" s="171"/>
      <c r="I40" s="171"/>
      <c r="J40" s="152"/>
      <c r="K40" s="15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>
      <c r="A41" s="12">
        <v>31</v>
      </c>
      <c r="B41" s="7">
        <v>170301110048</v>
      </c>
      <c r="C41" s="36">
        <v>34</v>
      </c>
      <c r="D41" s="36"/>
      <c r="E41" s="36">
        <v>34</v>
      </c>
      <c r="F41" s="85"/>
      <c r="G41" s="171"/>
      <c r="H41" s="171"/>
      <c r="I41" s="171"/>
      <c r="J41" s="152"/>
      <c r="K41" s="15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>
      <c r="A42" s="12">
        <v>32</v>
      </c>
      <c r="B42" s="7">
        <v>170301110050</v>
      </c>
      <c r="C42" s="36">
        <v>45.5</v>
      </c>
      <c r="D42" s="36"/>
      <c r="E42" s="36">
        <v>45.5</v>
      </c>
      <c r="F42" s="85"/>
      <c r="G42" s="171"/>
      <c r="H42" s="171"/>
      <c r="I42" s="171"/>
      <c r="J42" s="152"/>
      <c r="K42" s="15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>
      <c r="A43" s="12">
        <v>33</v>
      </c>
      <c r="B43" s="7">
        <v>170301110051</v>
      </c>
      <c r="C43" s="36">
        <v>25</v>
      </c>
      <c r="D43" s="36"/>
      <c r="E43" s="36">
        <v>26</v>
      </c>
      <c r="F43" s="85"/>
      <c r="G43" s="171"/>
      <c r="H43" s="171"/>
      <c r="I43" s="171"/>
      <c r="J43" s="152"/>
      <c r="K43" s="15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25">
      <c r="A44" s="12">
        <v>34</v>
      </c>
      <c r="B44" s="7">
        <v>170301110052</v>
      </c>
      <c r="C44" s="36">
        <v>45.5</v>
      </c>
      <c r="D44" s="36"/>
      <c r="E44" s="36">
        <v>45.5</v>
      </c>
      <c r="F44" s="85"/>
      <c r="G44" s="171"/>
      <c r="H44" s="171"/>
      <c r="I44" s="171"/>
      <c r="J44" s="152"/>
      <c r="K44" s="15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>
      <c r="A45" s="12">
        <v>35</v>
      </c>
      <c r="B45" s="7">
        <v>170301110054</v>
      </c>
      <c r="C45" s="36">
        <v>41</v>
      </c>
      <c r="D45" s="36"/>
      <c r="E45" s="36">
        <v>41</v>
      </c>
      <c r="F45" s="85"/>
      <c r="G45" s="171"/>
      <c r="H45" s="171"/>
      <c r="I45" s="171"/>
      <c r="J45" s="152"/>
      <c r="K45" s="15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25">
      <c r="A46" s="12">
        <v>36</v>
      </c>
      <c r="B46" s="7">
        <v>170301111056</v>
      </c>
      <c r="C46" s="36">
        <v>37.5</v>
      </c>
      <c r="D46" s="36"/>
      <c r="E46" s="36">
        <v>37.5</v>
      </c>
      <c r="F46" s="85"/>
      <c r="G46" s="171"/>
      <c r="H46" s="171"/>
      <c r="I46" s="171"/>
      <c r="J46" s="152"/>
      <c r="K46" s="15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4.25">
      <c r="A47" s="12">
        <v>37</v>
      </c>
      <c r="B47" s="7">
        <v>170301111057</v>
      </c>
      <c r="C47" s="36">
        <v>40.5</v>
      </c>
      <c r="D47" s="36"/>
      <c r="E47" s="36">
        <v>40.5</v>
      </c>
      <c r="F47" s="85"/>
      <c r="G47" s="171"/>
      <c r="H47" s="171"/>
      <c r="I47" s="171"/>
      <c r="J47" s="152"/>
      <c r="K47" s="15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.25">
      <c r="A48" s="12">
        <v>38</v>
      </c>
      <c r="B48" s="7">
        <v>170301111058</v>
      </c>
      <c r="C48" s="36">
        <v>23.5</v>
      </c>
      <c r="D48" s="36"/>
      <c r="E48" s="36">
        <v>23.5</v>
      </c>
      <c r="F48" s="85"/>
      <c r="G48" s="171"/>
      <c r="H48" s="171"/>
      <c r="I48" s="171"/>
      <c r="J48" s="152"/>
      <c r="K48" s="15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4.25">
      <c r="A49" s="12">
        <v>39</v>
      </c>
      <c r="B49" s="7">
        <v>170301111059</v>
      </c>
      <c r="C49" s="36">
        <v>13</v>
      </c>
      <c r="D49" s="36"/>
      <c r="E49" s="36">
        <v>13</v>
      </c>
      <c r="F49" s="85"/>
      <c r="G49" s="171"/>
      <c r="H49" s="171"/>
      <c r="I49" s="171"/>
      <c r="J49" s="152"/>
      <c r="K49" s="15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4.25">
      <c r="A50" s="12">
        <v>40</v>
      </c>
      <c r="B50" s="7">
        <v>170301111060</v>
      </c>
      <c r="C50" s="36">
        <v>43</v>
      </c>
      <c r="D50" s="36"/>
      <c r="E50" s="36">
        <v>43</v>
      </c>
      <c r="F50" s="85"/>
      <c r="G50" s="171"/>
      <c r="H50" s="171"/>
      <c r="I50" s="171"/>
      <c r="J50" s="152"/>
      <c r="K50" s="15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4.25">
      <c r="A51" s="12">
        <v>41</v>
      </c>
      <c r="B51" s="7">
        <v>170301111061</v>
      </c>
      <c r="C51" s="36">
        <v>19.5</v>
      </c>
      <c r="D51" s="36"/>
      <c r="E51" s="36">
        <v>19.5</v>
      </c>
      <c r="F51" s="85"/>
      <c r="G51" s="171"/>
      <c r="H51" s="171"/>
      <c r="I51" s="171"/>
      <c r="J51" s="152"/>
      <c r="K51" s="15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4.25">
      <c r="A52" s="12">
        <v>42</v>
      </c>
      <c r="B52" s="7">
        <v>170301111062</v>
      </c>
      <c r="C52" s="36">
        <v>32.5</v>
      </c>
      <c r="D52" s="36"/>
      <c r="E52" s="36">
        <v>32.5</v>
      </c>
      <c r="F52" s="85"/>
      <c r="G52" s="171"/>
      <c r="H52" s="171"/>
      <c r="I52" s="171"/>
      <c r="J52" s="152"/>
      <c r="K52" s="15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4.25">
      <c r="A53" s="12">
        <v>43</v>
      </c>
      <c r="B53" s="7">
        <v>170301111063</v>
      </c>
      <c r="C53" s="36">
        <v>23.5</v>
      </c>
      <c r="D53" s="36"/>
      <c r="E53" s="36">
        <v>23.5</v>
      </c>
      <c r="F53" s="85"/>
      <c r="G53" s="171"/>
      <c r="H53" s="171"/>
      <c r="I53" s="171"/>
      <c r="J53" s="152"/>
      <c r="K53" s="15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12">
    <mergeCell ref="A1:E1"/>
    <mergeCell ref="A2:E2"/>
    <mergeCell ref="A3:E3"/>
    <mergeCell ref="Q3:Y7"/>
    <mergeCell ref="A4:E4"/>
    <mergeCell ref="A5:E5"/>
    <mergeCell ref="G15:J15"/>
    <mergeCell ref="G16:J16"/>
    <mergeCell ref="G17:J17"/>
    <mergeCell ref="G19:I19"/>
    <mergeCell ref="H20:I20"/>
    <mergeCell ref="H21:I2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53"/>
  <sheetViews>
    <sheetView zoomScale="85" zoomScaleNormal="85" zoomScalePageLayoutView="0" workbookViewId="0" topLeftCell="K1">
      <selection activeCell="Q15" sqref="Q15:U16"/>
    </sheetView>
  </sheetViews>
  <sheetFormatPr defaultColWidth="9.140625" defaultRowHeight="15"/>
  <cols>
    <col min="1" max="1" width="2.57421875" style="0" bestFit="1" customWidth="1"/>
    <col min="2" max="2" width="14.28125" style="0" bestFit="1" customWidth="1"/>
    <col min="3" max="3" width="12.28125" style="0" bestFit="1" customWidth="1"/>
    <col min="4" max="4" width="12.28125" style="0" customWidth="1"/>
    <col min="5" max="5" width="12.28125" style="0" bestFit="1" customWidth="1"/>
    <col min="6" max="6" width="12.28125" style="0" customWidth="1"/>
    <col min="7" max="7" width="27.57421875" style="0" bestFit="1" customWidth="1"/>
    <col min="8" max="8" width="8.140625" style="0" bestFit="1" customWidth="1"/>
    <col min="9" max="9" width="18.57421875" style="0" bestFit="1" customWidth="1"/>
    <col min="10" max="10" width="17.57421875" style="0" bestFit="1" customWidth="1"/>
    <col min="11" max="11" width="15.140625" style="0" bestFit="1" customWidth="1"/>
    <col min="12" max="12" width="4.421875" style="0" bestFit="1" customWidth="1"/>
    <col min="13" max="13" width="6.00390625" style="0" bestFit="1" customWidth="1"/>
    <col min="14" max="14" width="14.7109375" style="0" bestFit="1" customWidth="1"/>
    <col min="15" max="16" width="4.00390625" style="0" bestFit="1" customWidth="1"/>
    <col min="17" max="21" width="7.57421875" style="0" bestFit="1" customWidth="1"/>
    <col min="22" max="22" width="5.140625" style="0" bestFit="1" customWidth="1"/>
    <col min="23" max="25" width="5.421875" style="0" bestFit="1" customWidth="1"/>
  </cols>
  <sheetData>
    <row r="1" spans="1:25" ht="14.25">
      <c r="A1" s="301" t="s">
        <v>110</v>
      </c>
      <c r="B1" s="330"/>
      <c r="C1" s="330"/>
      <c r="D1" s="330"/>
      <c r="E1" s="330"/>
      <c r="F1" s="190"/>
      <c r="G1" s="116"/>
      <c r="H1" s="117"/>
      <c r="I1" s="117"/>
      <c r="J1" s="117"/>
      <c r="K1" s="117"/>
      <c r="L1" s="92"/>
      <c r="M1" s="92"/>
      <c r="N1" s="92"/>
      <c r="O1" s="92"/>
      <c r="P1" s="92"/>
      <c r="Q1" s="1"/>
      <c r="R1" s="1"/>
      <c r="S1" s="1"/>
      <c r="T1" s="1"/>
      <c r="U1" s="1"/>
      <c r="V1" s="1"/>
      <c r="W1" s="1"/>
      <c r="X1" s="1"/>
      <c r="Y1" s="1"/>
    </row>
    <row r="2" spans="1:25" ht="15" thickBot="1">
      <c r="A2" s="301" t="s">
        <v>0</v>
      </c>
      <c r="B2" s="330"/>
      <c r="C2" s="330"/>
      <c r="D2" s="330"/>
      <c r="E2" s="330"/>
      <c r="F2" s="191"/>
      <c r="G2" s="143"/>
      <c r="H2" s="213"/>
      <c r="I2" s="144"/>
      <c r="J2" s="1"/>
      <c r="K2" s="1"/>
      <c r="L2" s="110"/>
      <c r="M2" s="110"/>
      <c r="N2" s="110"/>
      <c r="O2" s="110"/>
      <c r="P2" s="110"/>
      <c r="Q2" s="1"/>
      <c r="R2" s="1"/>
      <c r="S2" s="1"/>
      <c r="T2" s="1"/>
      <c r="U2" s="1"/>
      <c r="V2" s="1"/>
      <c r="W2" s="1"/>
      <c r="X2" s="1"/>
      <c r="Y2" s="1"/>
    </row>
    <row r="3" spans="1:25" ht="43.5">
      <c r="A3" s="301"/>
      <c r="B3" s="330"/>
      <c r="C3" s="330"/>
      <c r="D3" s="330"/>
      <c r="E3" s="330"/>
      <c r="F3" s="192"/>
      <c r="G3" s="46"/>
      <c r="H3" s="81"/>
      <c r="I3" s="78" t="s">
        <v>230</v>
      </c>
      <c r="J3" s="89" t="s">
        <v>231</v>
      </c>
      <c r="K3" s="89" t="s">
        <v>232</v>
      </c>
      <c r="L3" s="110"/>
      <c r="M3" s="92"/>
      <c r="N3" s="92"/>
      <c r="O3" s="110"/>
      <c r="P3" s="110"/>
      <c r="Q3" s="309" t="s">
        <v>254</v>
      </c>
      <c r="R3" s="309"/>
      <c r="S3" s="309"/>
      <c r="T3" s="309"/>
      <c r="U3" s="309"/>
      <c r="V3" s="309"/>
      <c r="W3" s="309"/>
      <c r="X3" s="309"/>
      <c r="Y3" s="310"/>
    </row>
    <row r="4" spans="1:25" ht="15">
      <c r="A4" s="301" t="s">
        <v>147</v>
      </c>
      <c r="B4" s="330"/>
      <c r="C4" s="330"/>
      <c r="D4" s="330"/>
      <c r="E4" s="330"/>
      <c r="F4" s="114"/>
      <c r="G4" s="46" t="s">
        <v>256</v>
      </c>
      <c r="H4" s="39"/>
      <c r="I4" s="31"/>
      <c r="J4" s="219" t="s">
        <v>233</v>
      </c>
      <c r="K4" s="219">
        <v>3</v>
      </c>
      <c r="L4" s="110"/>
      <c r="M4" s="92"/>
      <c r="N4" s="92"/>
      <c r="O4" s="110"/>
      <c r="P4" s="110"/>
      <c r="Q4" s="312"/>
      <c r="R4" s="355"/>
      <c r="S4" s="355"/>
      <c r="T4" s="355"/>
      <c r="U4" s="355"/>
      <c r="V4" s="355"/>
      <c r="W4" s="355"/>
      <c r="X4" s="355"/>
      <c r="Y4" s="313"/>
    </row>
    <row r="5" spans="1:25" ht="15">
      <c r="A5" s="301" t="s">
        <v>148</v>
      </c>
      <c r="B5" s="330"/>
      <c r="C5" s="330"/>
      <c r="D5" s="330"/>
      <c r="E5" s="330"/>
      <c r="F5" s="114"/>
      <c r="G5" s="46" t="s">
        <v>234</v>
      </c>
      <c r="H5" s="75">
        <f>D12</f>
        <v>31.428571428571427</v>
      </c>
      <c r="I5" s="31"/>
      <c r="J5" s="220" t="s">
        <v>235</v>
      </c>
      <c r="K5" s="220">
        <v>2</v>
      </c>
      <c r="L5" s="110"/>
      <c r="M5" s="92"/>
      <c r="N5" s="92"/>
      <c r="O5" s="110"/>
      <c r="P5" s="110"/>
      <c r="Q5" s="312"/>
      <c r="R5" s="355"/>
      <c r="S5" s="355"/>
      <c r="T5" s="355"/>
      <c r="U5" s="355"/>
      <c r="V5" s="355"/>
      <c r="W5" s="355"/>
      <c r="X5" s="355"/>
      <c r="Y5" s="313"/>
    </row>
    <row r="6" spans="1:25" ht="15">
      <c r="A6" s="12"/>
      <c r="B6" s="52" t="s">
        <v>1</v>
      </c>
      <c r="C6" s="14" t="s">
        <v>76</v>
      </c>
      <c r="D6" s="14"/>
      <c r="E6" s="14" t="s">
        <v>77</v>
      </c>
      <c r="F6" s="124"/>
      <c r="G6" s="46" t="s">
        <v>236</v>
      </c>
      <c r="H6" s="75">
        <f>F12</f>
        <v>77.14285714285715</v>
      </c>
      <c r="I6" s="31"/>
      <c r="J6" s="221" t="s">
        <v>237</v>
      </c>
      <c r="K6" s="221">
        <v>1</v>
      </c>
      <c r="L6" s="110"/>
      <c r="M6" s="92"/>
      <c r="N6" s="92"/>
      <c r="O6" s="110"/>
      <c r="P6" s="110"/>
      <c r="Q6" s="312"/>
      <c r="R6" s="355"/>
      <c r="S6" s="355"/>
      <c r="T6" s="355"/>
      <c r="U6" s="355"/>
      <c r="V6" s="355"/>
      <c r="W6" s="355"/>
      <c r="X6" s="355"/>
      <c r="Y6" s="313"/>
    </row>
    <row r="7" spans="1:25" ht="15.75" thickBot="1">
      <c r="A7" s="12"/>
      <c r="B7" s="52" t="s">
        <v>2</v>
      </c>
      <c r="C7" s="53" t="s">
        <v>78</v>
      </c>
      <c r="D7" s="53"/>
      <c r="E7" s="53" t="s">
        <v>78</v>
      </c>
      <c r="F7" s="207"/>
      <c r="G7" s="46" t="s">
        <v>238</v>
      </c>
      <c r="H7" s="79">
        <f>AVERAGE(H5:H6)</f>
        <v>54.28571428571429</v>
      </c>
      <c r="I7" s="88">
        <v>0.6</v>
      </c>
      <c r="J7" s="222" t="s">
        <v>239</v>
      </c>
      <c r="K7" s="222">
        <v>0</v>
      </c>
      <c r="L7" s="110"/>
      <c r="M7" s="110"/>
      <c r="N7" s="110"/>
      <c r="O7" s="110"/>
      <c r="P7" s="110"/>
      <c r="Q7" s="315"/>
      <c r="R7" s="315"/>
      <c r="S7" s="315"/>
      <c r="T7" s="315"/>
      <c r="U7" s="315"/>
      <c r="V7" s="315"/>
      <c r="W7" s="315"/>
      <c r="X7" s="315"/>
      <c r="Y7" s="316"/>
    </row>
    <row r="8" spans="1:25" ht="43.5">
      <c r="A8" s="12"/>
      <c r="B8" s="52" t="s">
        <v>3</v>
      </c>
      <c r="C8" s="53" t="s">
        <v>4</v>
      </c>
      <c r="D8" s="53"/>
      <c r="E8" s="53" t="s">
        <v>84</v>
      </c>
      <c r="F8" s="193"/>
      <c r="G8" s="214" t="s">
        <v>240</v>
      </c>
      <c r="H8" s="209" t="s">
        <v>248</v>
      </c>
      <c r="I8" s="21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2"/>
      <c r="B9" s="52" t="s">
        <v>5</v>
      </c>
      <c r="C9" s="53" t="s">
        <v>75</v>
      </c>
      <c r="D9" s="53"/>
      <c r="E9" s="53" t="s">
        <v>75</v>
      </c>
      <c r="F9" s="53"/>
      <c r="G9" s="145"/>
      <c r="H9" s="125"/>
      <c r="I9" s="125"/>
      <c r="J9" s="115"/>
      <c r="K9" s="204" t="s">
        <v>82</v>
      </c>
      <c r="L9" s="54" t="s">
        <v>89</v>
      </c>
      <c r="M9" s="29" t="s">
        <v>97</v>
      </c>
      <c r="N9" s="29" t="s">
        <v>98</v>
      </c>
      <c r="O9" s="29" t="s">
        <v>99</v>
      </c>
      <c r="P9" s="29" t="s">
        <v>100</v>
      </c>
      <c r="Q9" s="29" t="s">
        <v>101</v>
      </c>
      <c r="R9" s="29" t="s">
        <v>102</v>
      </c>
      <c r="S9" s="29" t="s">
        <v>103</v>
      </c>
      <c r="T9" s="29" t="s">
        <v>104</v>
      </c>
      <c r="U9" s="29" t="s">
        <v>109</v>
      </c>
      <c r="V9" s="29" t="s">
        <v>105</v>
      </c>
      <c r="W9" s="29" t="s">
        <v>106</v>
      </c>
      <c r="X9" s="29" t="s">
        <v>107</v>
      </c>
      <c r="Y9" s="29" t="s">
        <v>108</v>
      </c>
    </row>
    <row r="10" spans="1:25" ht="15">
      <c r="A10" s="12"/>
      <c r="B10" s="52" t="s">
        <v>8</v>
      </c>
      <c r="C10" s="53">
        <v>50</v>
      </c>
      <c r="D10" s="86">
        <f>0.55*C10</f>
        <v>27.500000000000004</v>
      </c>
      <c r="E10" s="19">
        <v>50</v>
      </c>
      <c r="F10" s="86">
        <f>0.55*E10</f>
        <v>27.500000000000004</v>
      </c>
      <c r="G10" s="203" t="s">
        <v>6</v>
      </c>
      <c r="H10" s="125"/>
      <c r="I10" s="125"/>
      <c r="J10" s="125"/>
      <c r="K10" s="205">
        <v>3</v>
      </c>
      <c r="L10" s="46">
        <v>1</v>
      </c>
      <c r="M10" s="39">
        <v>2</v>
      </c>
      <c r="N10" s="39">
        <v>3</v>
      </c>
      <c r="O10" s="39">
        <v>1</v>
      </c>
      <c r="P10" s="39">
        <v>3</v>
      </c>
      <c r="Q10" s="39"/>
      <c r="R10" s="39"/>
      <c r="S10" s="39"/>
      <c r="T10" s="39"/>
      <c r="U10" s="39"/>
      <c r="V10" s="31">
        <v>3</v>
      </c>
      <c r="W10" s="31">
        <v>3</v>
      </c>
      <c r="X10" s="31">
        <v>3</v>
      </c>
      <c r="Y10" s="31">
        <v>3</v>
      </c>
    </row>
    <row r="11" spans="1:25" ht="15">
      <c r="A11" s="12">
        <v>1</v>
      </c>
      <c r="B11" s="7">
        <v>170301111064</v>
      </c>
      <c r="C11" s="36">
        <v>25</v>
      </c>
      <c r="D11" s="75">
        <f>COUNTIF(C11:C55,"&gt;="&amp;D10)</f>
        <v>11</v>
      </c>
      <c r="E11" s="36">
        <v>25</v>
      </c>
      <c r="F11" s="75">
        <f>COUNTIF(E11:E55,"&gt;="&amp;F10)</f>
        <v>27</v>
      </c>
      <c r="G11" s="203" t="s">
        <v>7</v>
      </c>
      <c r="H11" s="125"/>
      <c r="I11" s="125"/>
      <c r="J11" s="125"/>
      <c r="K11" s="206">
        <v>3</v>
      </c>
      <c r="L11" s="23">
        <v>1</v>
      </c>
      <c r="M11" s="39">
        <v>2</v>
      </c>
      <c r="N11" s="39">
        <v>3</v>
      </c>
      <c r="O11" s="39">
        <v>1</v>
      </c>
      <c r="P11" s="39">
        <v>3</v>
      </c>
      <c r="Q11" s="39"/>
      <c r="R11" s="39"/>
      <c r="S11" s="39"/>
      <c r="T11" s="39"/>
      <c r="U11" s="39"/>
      <c r="V11" s="31">
        <v>3</v>
      </c>
      <c r="W11" s="31">
        <v>3</v>
      </c>
      <c r="X11" s="31">
        <v>3</v>
      </c>
      <c r="Y11" s="31">
        <v>3</v>
      </c>
    </row>
    <row r="12" spans="1:25" ht="15">
      <c r="A12" s="12">
        <v>2</v>
      </c>
      <c r="B12" s="7">
        <v>170101110005</v>
      </c>
      <c r="C12" s="36">
        <v>27.500000000000004</v>
      </c>
      <c r="D12" s="75">
        <f>D11/A45*100</f>
        <v>31.428571428571427</v>
      </c>
      <c r="E12" s="36">
        <v>46</v>
      </c>
      <c r="F12" s="75">
        <f>F11/$A$45*100</f>
        <v>77.14285714285715</v>
      </c>
      <c r="G12" s="203" t="s">
        <v>72</v>
      </c>
      <c r="H12" s="125"/>
      <c r="I12" s="125"/>
      <c r="J12" s="125"/>
      <c r="K12" s="206">
        <v>3</v>
      </c>
      <c r="L12" s="23">
        <v>1</v>
      </c>
      <c r="M12" s="39">
        <v>2</v>
      </c>
      <c r="N12" s="39">
        <v>3</v>
      </c>
      <c r="O12" s="39">
        <v>1</v>
      </c>
      <c r="P12" s="39">
        <v>3</v>
      </c>
      <c r="Q12" s="39"/>
      <c r="R12" s="39"/>
      <c r="S12" s="39"/>
      <c r="T12" s="39"/>
      <c r="U12" s="39"/>
      <c r="V12" s="31">
        <v>3</v>
      </c>
      <c r="W12" s="31">
        <v>3</v>
      </c>
      <c r="X12" s="31">
        <v>3</v>
      </c>
      <c r="Y12" s="31">
        <v>3</v>
      </c>
    </row>
    <row r="13" spans="1:25" ht="15">
      <c r="A13" s="12">
        <v>3</v>
      </c>
      <c r="B13" s="7">
        <v>170101110010</v>
      </c>
      <c r="C13" s="36">
        <v>25.833333333333336</v>
      </c>
      <c r="D13" s="36"/>
      <c r="E13" s="36">
        <v>19</v>
      </c>
      <c r="F13" s="36"/>
      <c r="G13" s="203" t="s">
        <v>73</v>
      </c>
      <c r="H13" s="125"/>
      <c r="I13" s="125"/>
      <c r="J13" s="125"/>
      <c r="K13" s="206">
        <v>3</v>
      </c>
      <c r="L13" s="23">
        <v>1</v>
      </c>
      <c r="M13" s="39">
        <v>2</v>
      </c>
      <c r="N13" s="39">
        <v>3</v>
      </c>
      <c r="O13" s="39">
        <v>1</v>
      </c>
      <c r="P13" s="39">
        <v>3</v>
      </c>
      <c r="Q13" s="39"/>
      <c r="R13" s="39"/>
      <c r="S13" s="39"/>
      <c r="T13" s="39"/>
      <c r="U13" s="39"/>
      <c r="V13" s="31">
        <v>3</v>
      </c>
      <c r="W13" s="31">
        <v>3</v>
      </c>
      <c r="X13" s="31">
        <v>3</v>
      </c>
      <c r="Y13" s="31">
        <v>3</v>
      </c>
    </row>
    <row r="14" spans="1:25" ht="15">
      <c r="A14" s="12">
        <v>4</v>
      </c>
      <c r="B14" s="7">
        <v>170101110011</v>
      </c>
      <c r="C14" s="36">
        <v>25.833333333333336</v>
      </c>
      <c r="D14" s="36"/>
      <c r="E14" s="36">
        <v>39</v>
      </c>
      <c r="F14" s="36"/>
      <c r="G14" s="203" t="s">
        <v>74</v>
      </c>
      <c r="H14" s="125"/>
      <c r="I14" s="125"/>
      <c r="J14" s="125"/>
      <c r="K14" s="206">
        <v>3</v>
      </c>
      <c r="L14" s="23">
        <v>1</v>
      </c>
      <c r="M14" s="39">
        <v>2</v>
      </c>
      <c r="N14" s="39">
        <v>3</v>
      </c>
      <c r="O14" s="39">
        <v>1</v>
      </c>
      <c r="P14" s="39">
        <v>3</v>
      </c>
      <c r="Q14" s="39"/>
      <c r="R14" s="39"/>
      <c r="S14" s="39"/>
      <c r="T14" s="39"/>
      <c r="U14" s="39"/>
      <c r="V14" s="31">
        <v>3</v>
      </c>
      <c r="W14" s="31">
        <v>3</v>
      </c>
      <c r="X14" s="31">
        <v>3</v>
      </c>
      <c r="Y14" s="31">
        <v>3</v>
      </c>
    </row>
    <row r="15" spans="1:25" ht="15">
      <c r="A15" s="12">
        <v>5</v>
      </c>
      <c r="B15" s="7">
        <v>170101110013</v>
      </c>
      <c r="C15" s="36">
        <v>25.833333333333336</v>
      </c>
      <c r="D15" s="36"/>
      <c r="E15" s="36">
        <v>30</v>
      </c>
      <c r="F15" s="83"/>
      <c r="G15" s="319" t="s">
        <v>259</v>
      </c>
      <c r="H15" s="340"/>
      <c r="I15" s="340"/>
      <c r="J15" s="341"/>
      <c r="K15" s="25">
        <f>AVERAGE(K10:K14)</f>
        <v>3</v>
      </c>
      <c r="L15" s="25">
        <f>AVERAGE(L10:L14)</f>
        <v>1</v>
      </c>
      <c r="M15" s="25">
        <f aca="true" t="shared" si="0" ref="M15:Y15">AVERAGE(M10:M14)</f>
        <v>2</v>
      </c>
      <c r="N15" s="25">
        <f t="shared" si="0"/>
        <v>3</v>
      </c>
      <c r="O15" s="25">
        <f t="shared" si="0"/>
        <v>1</v>
      </c>
      <c r="P15" s="25">
        <f t="shared" si="0"/>
        <v>3</v>
      </c>
      <c r="Q15" s="25"/>
      <c r="R15" s="25"/>
      <c r="S15" s="25"/>
      <c r="T15" s="25"/>
      <c r="U15" s="25"/>
      <c r="V15" s="25">
        <f t="shared" si="0"/>
        <v>3</v>
      </c>
      <c r="W15" s="25">
        <f t="shared" si="0"/>
        <v>3</v>
      </c>
      <c r="X15" s="25">
        <f t="shared" si="0"/>
        <v>3</v>
      </c>
      <c r="Y15" s="25">
        <f t="shared" si="0"/>
        <v>3</v>
      </c>
    </row>
    <row r="16" spans="1:25" ht="15">
      <c r="A16" s="12">
        <v>6</v>
      </c>
      <c r="B16" s="7">
        <v>170301110004</v>
      </c>
      <c r="C16" s="36">
        <v>32.5</v>
      </c>
      <c r="D16" s="36"/>
      <c r="E16" s="36">
        <v>52</v>
      </c>
      <c r="F16" s="83"/>
      <c r="G16" s="319" t="s">
        <v>83</v>
      </c>
      <c r="H16" s="320"/>
      <c r="I16" s="320"/>
      <c r="J16" s="321"/>
      <c r="K16" s="120">
        <f>K15*$H$7/100</f>
        <v>1.628571428571429</v>
      </c>
      <c r="L16" s="120">
        <f aca="true" t="shared" si="1" ref="L16:Y16">L15*$H$7/100</f>
        <v>0.5428571428571429</v>
      </c>
      <c r="M16" s="120">
        <f t="shared" si="1"/>
        <v>1.0857142857142859</v>
      </c>
      <c r="N16" s="120">
        <f t="shared" si="1"/>
        <v>1.628571428571429</v>
      </c>
      <c r="O16" s="120">
        <f t="shared" si="1"/>
        <v>0.5428571428571429</v>
      </c>
      <c r="P16" s="120">
        <f t="shared" si="1"/>
        <v>1.628571428571429</v>
      </c>
      <c r="Q16" s="120"/>
      <c r="R16" s="120"/>
      <c r="S16" s="120"/>
      <c r="T16" s="120"/>
      <c r="U16" s="120"/>
      <c r="V16" s="120">
        <f t="shared" si="1"/>
        <v>1.628571428571429</v>
      </c>
      <c r="W16" s="120">
        <f t="shared" si="1"/>
        <v>1.628571428571429</v>
      </c>
      <c r="X16" s="120">
        <f t="shared" si="1"/>
        <v>1.628571428571429</v>
      </c>
      <c r="Y16" s="120">
        <f t="shared" si="1"/>
        <v>1.628571428571429</v>
      </c>
    </row>
    <row r="17" spans="1:25" ht="14.25">
      <c r="A17" s="12">
        <v>7</v>
      </c>
      <c r="B17" s="7">
        <v>170301110006</v>
      </c>
      <c r="C17" s="36">
        <v>30</v>
      </c>
      <c r="D17" s="36"/>
      <c r="E17" s="36">
        <v>25</v>
      </c>
      <c r="F17" s="84"/>
      <c r="G17" s="322" t="s">
        <v>119</v>
      </c>
      <c r="H17" s="323"/>
      <c r="I17" s="323"/>
      <c r="J17" s="32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2">
        <v>8</v>
      </c>
      <c r="B18" s="7">
        <v>170301110007</v>
      </c>
      <c r="C18" s="36">
        <v>28.333333333333332</v>
      </c>
      <c r="D18" s="36"/>
      <c r="E18" s="36">
        <v>47</v>
      </c>
      <c r="F18" s="85"/>
      <c r="G18" s="12"/>
      <c r="H18" s="12"/>
      <c r="I18" s="1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12">
        <v>9</v>
      </c>
      <c r="B19" s="7">
        <v>170301110008</v>
      </c>
      <c r="C19" s="36">
        <v>25.833333333333336</v>
      </c>
      <c r="D19" s="36"/>
      <c r="E19" s="36">
        <v>27</v>
      </c>
      <c r="F19" s="83"/>
      <c r="G19" s="324"/>
      <c r="H19" s="325"/>
      <c r="I19" s="32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2">
        <v>10</v>
      </c>
      <c r="B20" s="7">
        <v>170301110012</v>
      </c>
      <c r="C20" s="36">
        <v>15.833333333333332</v>
      </c>
      <c r="D20" s="36"/>
      <c r="E20" s="36">
        <v>32</v>
      </c>
      <c r="F20" s="36"/>
      <c r="G20" s="33"/>
      <c r="H20" s="327"/>
      <c r="I20" s="328"/>
      <c r="J20" s="1"/>
      <c r="K20" s="3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2">
        <v>11</v>
      </c>
      <c r="B21" s="7">
        <v>170301110013</v>
      </c>
      <c r="C21" s="36">
        <v>27.500000000000004</v>
      </c>
      <c r="D21" s="36"/>
      <c r="E21" s="36">
        <v>27</v>
      </c>
      <c r="F21" s="36"/>
      <c r="G21" s="33"/>
      <c r="H21" s="327"/>
      <c r="I21" s="32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>
      <c r="A22" s="12">
        <v>12</v>
      </c>
      <c r="B22" s="7">
        <v>170301110014</v>
      </c>
      <c r="C22" s="36">
        <v>19.166666666666668</v>
      </c>
      <c r="D22" s="36"/>
      <c r="E22" s="36">
        <v>28.999999999999996</v>
      </c>
      <c r="F22" s="85"/>
      <c r="G22" s="12"/>
      <c r="H22" s="12"/>
      <c r="I22" s="1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12">
        <v>13</v>
      </c>
      <c r="B23" s="7">
        <v>170301110015</v>
      </c>
      <c r="C23" s="36">
        <v>21.666666666666668</v>
      </c>
      <c r="D23" s="36"/>
      <c r="E23" s="36">
        <v>39</v>
      </c>
      <c r="F23" s="85"/>
      <c r="G23" s="12"/>
      <c r="H23" s="12"/>
      <c r="I23" s="1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12">
        <v>14</v>
      </c>
      <c r="B24" s="7">
        <v>170301110016</v>
      </c>
      <c r="C24" s="36">
        <v>25.833333333333336</v>
      </c>
      <c r="D24" s="36"/>
      <c r="E24" s="36">
        <v>47</v>
      </c>
      <c r="F24" s="85"/>
      <c r="G24" s="12"/>
      <c r="H24" s="12"/>
      <c r="I24" s="1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>
      <c r="A25" s="12">
        <v>15</v>
      </c>
      <c r="B25" s="7">
        <v>170301110017</v>
      </c>
      <c r="C25" s="36">
        <v>27.500000000000004</v>
      </c>
      <c r="D25" s="36"/>
      <c r="E25" s="36">
        <v>18</v>
      </c>
      <c r="F25" s="85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>
      <c r="A26" s="12">
        <v>16</v>
      </c>
      <c r="B26" s="7">
        <v>170301110019</v>
      </c>
      <c r="C26" s="36">
        <v>21.666666666666668</v>
      </c>
      <c r="D26" s="36"/>
      <c r="E26" s="36">
        <v>44</v>
      </c>
      <c r="F26" s="85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12">
        <v>17</v>
      </c>
      <c r="B27" s="7">
        <v>170301110021</v>
      </c>
      <c r="C27" s="36">
        <v>30.833333333333336</v>
      </c>
      <c r="D27" s="36"/>
      <c r="E27" s="36">
        <v>42</v>
      </c>
      <c r="F27" s="85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>
      <c r="A28" s="12">
        <v>18</v>
      </c>
      <c r="B28" s="7">
        <v>170301110022</v>
      </c>
      <c r="C28" s="36">
        <v>33.33333333333333</v>
      </c>
      <c r="D28" s="36"/>
      <c r="E28" s="36">
        <v>44</v>
      </c>
      <c r="F28" s="85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>
      <c r="A29" s="12">
        <v>19</v>
      </c>
      <c r="B29" s="7">
        <v>170301110023</v>
      </c>
      <c r="C29" s="36">
        <v>30</v>
      </c>
      <c r="D29" s="36"/>
      <c r="E29" s="36">
        <v>45</v>
      </c>
      <c r="F29" s="85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>
      <c r="A30" s="12">
        <v>20</v>
      </c>
      <c r="B30" s="7">
        <v>170301110025</v>
      </c>
      <c r="C30" s="36">
        <v>16.666666666666664</v>
      </c>
      <c r="D30" s="36"/>
      <c r="E30" s="36">
        <v>38</v>
      </c>
      <c r="F30" s="85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>
      <c r="A31" s="12">
        <v>21</v>
      </c>
      <c r="B31" s="7">
        <v>170301110027</v>
      </c>
      <c r="C31" s="36">
        <v>18.333333333333332</v>
      </c>
      <c r="D31" s="36"/>
      <c r="E31" s="36">
        <v>20</v>
      </c>
      <c r="F31" s="85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25">
      <c r="A32" s="12">
        <v>22</v>
      </c>
      <c r="B32" s="7">
        <v>170301110028</v>
      </c>
      <c r="C32" s="36">
        <v>22.5</v>
      </c>
      <c r="D32" s="36"/>
      <c r="E32" s="36">
        <v>32</v>
      </c>
      <c r="F32" s="85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>
      <c r="A33" s="12">
        <v>23</v>
      </c>
      <c r="B33" s="7">
        <v>170301110031</v>
      </c>
      <c r="C33" s="36">
        <v>20.833333333333336</v>
      </c>
      <c r="D33" s="36"/>
      <c r="E33" s="36">
        <v>33</v>
      </c>
      <c r="F33" s="85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25">
      <c r="A34" s="12">
        <v>24</v>
      </c>
      <c r="B34" s="7">
        <v>170301110036</v>
      </c>
      <c r="C34" s="36">
        <v>24.166666666666668</v>
      </c>
      <c r="D34" s="36"/>
      <c r="E34" s="36">
        <v>45</v>
      </c>
      <c r="F34" s="85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>
      <c r="A35" s="12">
        <v>25</v>
      </c>
      <c r="B35" s="7">
        <v>170301110037</v>
      </c>
      <c r="C35" s="36">
        <v>25.833333333333336</v>
      </c>
      <c r="D35" s="36"/>
      <c r="E35" s="36">
        <v>28.999999999999996</v>
      </c>
      <c r="F35" s="85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2">
        <v>26</v>
      </c>
      <c r="B36" s="7">
        <v>170301110039</v>
      </c>
      <c r="C36" s="36">
        <v>26.666666666666668</v>
      </c>
      <c r="D36" s="36"/>
      <c r="E36" s="36">
        <v>47</v>
      </c>
      <c r="F36" s="85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>
      <c r="A37" s="12">
        <v>27</v>
      </c>
      <c r="B37" s="7">
        <v>170301110042</v>
      </c>
      <c r="C37" s="36">
        <v>30</v>
      </c>
      <c r="D37" s="36"/>
      <c r="E37" s="36">
        <v>35</v>
      </c>
      <c r="F37" s="85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>
      <c r="A38" s="12">
        <v>28</v>
      </c>
      <c r="B38" s="7">
        <v>170301110044</v>
      </c>
      <c r="C38" s="36">
        <v>21.666666666666668</v>
      </c>
      <c r="D38" s="36"/>
      <c r="E38" s="36">
        <v>37</v>
      </c>
      <c r="F38" s="85"/>
      <c r="G38" s="12"/>
      <c r="H38" s="12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12">
        <v>29</v>
      </c>
      <c r="B39" s="7">
        <v>170301110045</v>
      </c>
      <c r="C39" s="36">
        <v>22.5</v>
      </c>
      <c r="D39" s="36"/>
      <c r="E39" s="36">
        <v>39</v>
      </c>
      <c r="F39" s="85"/>
      <c r="G39" s="12"/>
      <c r="H39" s="12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>
      <c r="A40" s="12">
        <v>30</v>
      </c>
      <c r="B40" s="7">
        <v>170301110046</v>
      </c>
      <c r="C40" s="36">
        <v>19.166666666666668</v>
      </c>
      <c r="D40" s="36"/>
      <c r="E40" s="36">
        <v>19</v>
      </c>
      <c r="F40" s="85"/>
      <c r="G40" s="12"/>
      <c r="H40" s="12"/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>
      <c r="A41" s="12">
        <v>31</v>
      </c>
      <c r="B41" s="7">
        <v>170301110047</v>
      </c>
      <c r="C41" s="36">
        <v>21.666666666666668</v>
      </c>
      <c r="D41" s="36"/>
      <c r="E41" s="36">
        <v>41</v>
      </c>
      <c r="F41" s="85"/>
      <c r="G41" s="12"/>
      <c r="H41" s="12"/>
      <c r="I41" s="1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>
      <c r="A42" s="12">
        <v>32</v>
      </c>
      <c r="B42" s="7">
        <v>170301110050</v>
      </c>
      <c r="C42" s="36">
        <v>21.666666666666668</v>
      </c>
      <c r="D42" s="36"/>
      <c r="E42" s="36">
        <v>50</v>
      </c>
      <c r="F42" s="85"/>
      <c r="G42" s="12"/>
      <c r="H42" s="12"/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>
      <c r="A43" s="12">
        <v>33</v>
      </c>
      <c r="B43" s="7">
        <v>170301110051</v>
      </c>
      <c r="C43" s="36">
        <v>18.333333333333332</v>
      </c>
      <c r="D43" s="36"/>
      <c r="E43" s="36">
        <v>40</v>
      </c>
      <c r="F43" s="85"/>
      <c r="G43" s="12"/>
      <c r="H43" s="12"/>
      <c r="I43" s="1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25">
      <c r="A44" s="12">
        <v>34</v>
      </c>
      <c r="B44" s="7">
        <v>170301110052</v>
      </c>
      <c r="C44" s="36">
        <v>23.333333333333332</v>
      </c>
      <c r="D44" s="36"/>
      <c r="E44" s="36">
        <v>38</v>
      </c>
      <c r="F44" s="85"/>
      <c r="G44" s="12"/>
      <c r="H44" s="12"/>
      <c r="I44" s="1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>
      <c r="A45" s="12">
        <v>35</v>
      </c>
      <c r="B45" s="7">
        <v>170301110054</v>
      </c>
      <c r="C45" s="36">
        <v>28.333333333333332</v>
      </c>
      <c r="D45" s="36"/>
      <c r="E45" s="36">
        <v>36</v>
      </c>
      <c r="F45" s="85"/>
      <c r="G45" s="12"/>
      <c r="H45" s="12"/>
      <c r="I45" s="1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25">
      <c r="A46" s="12"/>
      <c r="B46" s="7"/>
      <c r="C46" s="36"/>
      <c r="D46" s="36"/>
      <c r="E46" s="36"/>
      <c r="F46" s="85"/>
      <c r="G46" s="12"/>
      <c r="H46" s="12"/>
      <c r="I46" s="1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4.25">
      <c r="A47" s="12"/>
      <c r="B47" s="7"/>
      <c r="C47" s="36"/>
      <c r="D47" s="36"/>
      <c r="E47" s="36"/>
      <c r="F47" s="85"/>
      <c r="G47" s="12"/>
      <c r="H47" s="12"/>
      <c r="I47" s="1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.25">
      <c r="A48" s="12"/>
      <c r="B48" s="7"/>
      <c r="C48" s="36"/>
      <c r="D48" s="36"/>
      <c r="E48" s="36"/>
      <c r="F48" s="85"/>
      <c r="G48" s="12"/>
      <c r="H48" s="12"/>
      <c r="I48" s="1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4.25">
      <c r="A49" s="12"/>
      <c r="B49" s="7"/>
      <c r="C49" s="36"/>
      <c r="D49" s="36"/>
      <c r="E49" s="36"/>
      <c r="F49" s="85"/>
      <c r="G49" s="12"/>
      <c r="H49" s="12"/>
      <c r="I49" s="1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4.25">
      <c r="A50" s="12"/>
      <c r="B50" s="7"/>
      <c r="C50" s="36"/>
      <c r="D50" s="36"/>
      <c r="E50" s="36"/>
      <c r="F50" s="85"/>
      <c r="G50" s="12"/>
      <c r="H50" s="12"/>
      <c r="I50" s="1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4.25">
      <c r="A51" s="12"/>
      <c r="B51" s="7"/>
      <c r="C51" s="36"/>
      <c r="D51" s="36"/>
      <c r="E51" s="36"/>
      <c r="F51" s="85"/>
      <c r="G51" s="12"/>
      <c r="H51" s="12"/>
      <c r="I51" s="1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4.25">
      <c r="A52" s="12"/>
      <c r="B52" s="7"/>
      <c r="C52" s="36"/>
      <c r="D52" s="36"/>
      <c r="E52" s="36"/>
      <c r="F52" s="85"/>
      <c r="G52" s="12"/>
      <c r="H52" s="12"/>
      <c r="I52" s="1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4.25">
      <c r="A53" s="12"/>
      <c r="B53" s="7"/>
      <c r="C53" s="36"/>
      <c r="D53" s="36"/>
      <c r="E53" s="36"/>
      <c r="F53" s="85"/>
      <c r="G53" s="12"/>
      <c r="H53" s="12"/>
      <c r="I53" s="1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12">
    <mergeCell ref="A1:E1"/>
    <mergeCell ref="A2:E2"/>
    <mergeCell ref="A3:E3"/>
    <mergeCell ref="Q3:Y7"/>
    <mergeCell ref="A4:E4"/>
    <mergeCell ref="A5:E5"/>
    <mergeCell ref="G15:J15"/>
    <mergeCell ref="G16:J16"/>
    <mergeCell ref="G17:J17"/>
    <mergeCell ref="G19:I19"/>
    <mergeCell ref="H20:I20"/>
    <mergeCell ref="H21:I2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6"/>
  <sheetViews>
    <sheetView zoomScale="99" zoomScaleNormal="99" zoomScalePageLayoutView="0" workbookViewId="0" topLeftCell="A4">
      <selection activeCell="AC19" sqref="AC19"/>
    </sheetView>
  </sheetViews>
  <sheetFormatPr defaultColWidth="9.140625" defaultRowHeight="15"/>
  <cols>
    <col min="1" max="1" width="2.57421875" style="0" bestFit="1" customWidth="1"/>
    <col min="2" max="2" width="14.28125" style="0" bestFit="1" customWidth="1"/>
    <col min="3" max="3" width="12.28125" style="0" bestFit="1" customWidth="1"/>
    <col min="4" max="4" width="12.28125" style="0" customWidth="1"/>
    <col min="5" max="5" width="12.28125" style="0" bestFit="1" customWidth="1"/>
    <col min="6" max="6" width="12.28125" style="0" customWidth="1"/>
    <col min="7" max="7" width="27.57421875" style="0" bestFit="1" customWidth="1"/>
    <col min="8" max="8" width="8.140625" style="0" bestFit="1" customWidth="1"/>
    <col min="9" max="10" width="14.8515625" style="0" customWidth="1"/>
    <col min="11" max="11" width="17.140625" style="0" bestFit="1" customWidth="1"/>
    <col min="12" max="12" width="4.28125" style="0" bestFit="1" customWidth="1"/>
    <col min="13" max="13" width="6.140625" style="0" bestFit="1" customWidth="1"/>
    <col min="14" max="14" width="14.8515625" style="0" bestFit="1" customWidth="1"/>
    <col min="15" max="16" width="4.140625" style="0" bestFit="1" customWidth="1"/>
    <col min="17" max="21" width="7.57421875" style="0" bestFit="1" customWidth="1"/>
    <col min="22" max="22" width="5.00390625" style="0" bestFit="1" customWidth="1"/>
    <col min="23" max="25" width="5.28125" style="0" bestFit="1" customWidth="1"/>
  </cols>
  <sheetData>
    <row r="1" spans="1:25" ht="14.25">
      <c r="A1" s="301" t="s">
        <v>110</v>
      </c>
      <c r="B1" s="330"/>
      <c r="C1" s="330"/>
      <c r="D1" s="330"/>
      <c r="E1" s="330"/>
      <c r="F1" s="190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1"/>
      <c r="R1" s="1"/>
      <c r="S1" s="1"/>
      <c r="T1" s="1"/>
      <c r="U1" s="1"/>
      <c r="V1" s="1"/>
      <c r="W1" s="1"/>
      <c r="X1" s="1"/>
      <c r="Y1" s="1"/>
    </row>
    <row r="2" spans="1:25" ht="15" thickBot="1">
      <c r="A2" s="301" t="s">
        <v>0</v>
      </c>
      <c r="B2" s="330"/>
      <c r="C2" s="330"/>
      <c r="D2" s="330"/>
      <c r="E2" s="330"/>
      <c r="F2" s="190"/>
      <c r="G2" s="126"/>
      <c r="H2" s="125"/>
      <c r="I2" s="125"/>
      <c r="J2" s="110"/>
      <c r="K2" s="110"/>
      <c r="L2" s="110"/>
      <c r="M2" s="110"/>
      <c r="N2" s="110"/>
      <c r="O2" s="110"/>
      <c r="P2" s="110"/>
      <c r="Q2" s="1"/>
      <c r="R2" s="1"/>
      <c r="S2" s="1"/>
      <c r="T2" s="1"/>
      <c r="U2" s="1"/>
      <c r="V2" s="1"/>
      <c r="W2" s="1"/>
      <c r="X2" s="1"/>
      <c r="Y2" s="1"/>
    </row>
    <row r="3" spans="1:25" ht="43.5">
      <c r="A3" s="301" t="s">
        <v>149</v>
      </c>
      <c r="B3" s="330"/>
      <c r="C3" s="330"/>
      <c r="D3" s="330"/>
      <c r="E3" s="330"/>
      <c r="F3" s="190"/>
      <c r="G3" s="46"/>
      <c r="H3" s="81"/>
      <c r="I3" s="78" t="s">
        <v>230</v>
      </c>
      <c r="J3" s="89" t="s">
        <v>231</v>
      </c>
      <c r="K3" s="89" t="s">
        <v>232</v>
      </c>
      <c r="L3" s="110"/>
      <c r="M3" s="92"/>
      <c r="N3" s="92"/>
      <c r="O3" s="110"/>
      <c r="P3" s="110"/>
      <c r="Q3" s="309" t="s">
        <v>254</v>
      </c>
      <c r="R3" s="309"/>
      <c r="S3" s="309"/>
      <c r="T3" s="309"/>
      <c r="U3" s="309"/>
      <c r="V3" s="309"/>
      <c r="W3" s="309"/>
      <c r="X3" s="309"/>
      <c r="Y3" s="310"/>
    </row>
    <row r="4" spans="1:25" ht="15">
      <c r="A4" s="301" t="s">
        <v>150</v>
      </c>
      <c r="B4" s="330"/>
      <c r="C4" s="330"/>
      <c r="D4" s="330"/>
      <c r="E4" s="330"/>
      <c r="F4" s="190"/>
      <c r="G4" s="46" t="s">
        <v>256</v>
      </c>
      <c r="H4" s="39"/>
      <c r="I4" s="31"/>
      <c r="J4" s="219" t="s">
        <v>233</v>
      </c>
      <c r="K4" s="219">
        <v>3</v>
      </c>
      <c r="L4" s="110"/>
      <c r="M4" s="92"/>
      <c r="N4" s="92"/>
      <c r="O4" s="110"/>
      <c r="P4" s="110"/>
      <c r="Q4" s="312"/>
      <c r="R4" s="355"/>
      <c r="S4" s="355"/>
      <c r="T4" s="355"/>
      <c r="U4" s="355"/>
      <c r="V4" s="355"/>
      <c r="W4" s="355"/>
      <c r="X4" s="355"/>
      <c r="Y4" s="313"/>
    </row>
    <row r="5" spans="1:25" ht="15">
      <c r="A5" s="301" t="s">
        <v>151</v>
      </c>
      <c r="B5" s="330"/>
      <c r="C5" s="330"/>
      <c r="D5" s="330"/>
      <c r="E5" s="330"/>
      <c r="F5" s="190"/>
      <c r="G5" s="46" t="s">
        <v>234</v>
      </c>
      <c r="H5" s="75">
        <f>D12</f>
        <v>73.91304347826086</v>
      </c>
      <c r="I5" s="31"/>
      <c r="J5" s="220" t="s">
        <v>235</v>
      </c>
      <c r="K5" s="220">
        <v>2</v>
      </c>
      <c r="L5" s="110"/>
      <c r="M5" s="92"/>
      <c r="N5" s="92"/>
      <c r="O5" s="110"/>
      <c r="P5" s="110"/>
      <c r="Q5" s="312"/>
      <c r="R5" s="355"/>
      <c r="S5" s="355"/>
      <c r="T5" s="355"/>
      <c r="U5" s="355"/>
      <c r="V5" s="355"/>
      <c r="W5" s="355"/>
      <c r="X5" s="355"/>
      <c r="Y5" s="313"/>
    </row>
    <row r="6" spans="1:25" ht="15">
      <c r="A6" s="12"/>
      <c r="B6" s="52" t="s">
        <v>1</v>
      </c>
      <c r="C6" s="14" t="s">
        <v>76</v>
      </c>
      <c r="D6" s="124"/>
      <c r="E6" s="124" t="s">
        <v>77</v>
      </c>
      <c r="F6" s="127"/>
      <c r="G6" s="46" t="s">
        <v>236</v>
      </c>
      <c r="H6" s="75">
        <f>F12</f>
        <v>76.08695652173914</v>
      </c>
      <c r="I6" s="31"/>
      <c r="J6" s="221" t="s">
        <v>237</v>
      </c>
      <c r="K6" s="221">
        <v>1</v>
      </c>
      <c r="L6" s="110"/>
      <c r="M6" s="92"/>
      <c r="N6" s="92"/>
      <c r="O6" s="110"/>
      <c r="P6" s="110"/>
      <c r="Q6" s="312"/>
      <c r="R6" s="355"/>
      <c r="S6" s="355"/>
      <c r="T6" s="355"/>
      <c r="U6" s="355"/>
      <c r="V6" s="355"/>
      <c r="W6" s="355"/>
      <c r="X6" s="355"/>
      <c r="Y6" s="313"/>
    </row>
    <row r="7" spans="1:25" ht="15.75" thickBot="1">
      <c r="A7" s="12"/>
      <c r="B7" s="52" t="s">
        <v>2</v>
      </c>
      <c r="C7" s="53" t="s">
        <v>78</v>
      </c>
      <c r="D7" s="207"/>
      <c r="E7" s="207" t="s">
        <v>78</v>
      </c>
      <c r="F7" s="193"/>
      <c r="G7" s="46" t="s">
        <v>238</v>
      </c>
      <c r="H7" s="79">
        <f>AVERAGE(H5:H6)</f>
        <v>75</v>
      </c>
      <c r="I7" s="88">
        <v>0.6</v>
      </c>
      <c r="J7" s="222" t="s">
        <v>239</v>
      </c>
      <c r="K7" s="222">
        <v>0</v>
      </c>
      <c r="L7" s="110"/>
      <c r="M7" s="110"/>
      <c r="N7" s="110"/>
      <c r="O7" s="110"/>
      <c r="P7" s="110"/>
      <c r="Q7" s="315"/>
      <c r="R7" s="315"/>
      <c r="S7" s="315"/>
      <c r="T7" s="315"/>
      <c r="U7" s="315"/>
      <c r="V7" s="315"/>
      <c r="W7" s="315"/>
      <c r="X7" s="315"/>
      <c r="Y7" s="316"/>
    </row>
    <row r="8" spans="1:25" ht="14.25">
      <c r="A8" s="12"/>
      <c r="B8" s="52" t="s">
        <v>3</v>
      </c>
      <c r="C8" s="53" t="s">
        <v>4</v>
      </c>
      <c r="D8" s="53"/>
      <c r="E8" s="53" t="s">
        <v>84</v>
      </c>
      <c r="F8" s="193"/>
      <c r="G8" s="214" t="s">
        <v>240</v>
      </c>
      <c r="H8" s="214" t="s">
        <v>114</v>
      </c>
      <c r="I8" s="21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2"/>
      <c r="B9" s="52" t="s">
        <v>5</v>
      </c>
      <c r="C9" s="53" t="s">
        <v>75</v>
      </c>
      <c r="D9" s="53"/>
      <c r="E9" s="53" t="s">
        <v>75</v>
      </c>
      <c r="F9" s="207"/>
      <c r="G9" s="145"/>
      <c r="H9" s="125"/>
      <c r="I9" s="125"/>
      <c r="J9" s="115"/>
      <c r="K9" s="204" t="s">
        <v>82</v>
      </c>
      <c r="L9" s="54" t="s">
        <v>89</v>
      </c>
      <c r="M9" s="29" t="s">
        <v>97</v>
      </c>
      <c r="N9" s="29" t="s">
        <v>98</v>
      </c>
      <c r="O9" s="29" t="s">
        <v>99</v>
      </c>
      <c r="P9" s="29" t="s">
        <v>100</v>
      </c>
      <c r="Q9" s="29" t="s">
        <v>101</v>
      </c>
      <c r="R9" s="29" t="s">
        <v>102</v>
      </c>
      <c r="S9" s="29" t="s">
        <v>103</v>
      </c>
      <c r="T9" s="29" t="s">
        <v>104</v>
      </c>
      <c r="U9" s="29" t="s">
        <v>109</v>
      </c>
      <c r="V9" s="29" t="s">
        <v>105</v>
      </c>
      <c r="W9" s="29" t="s">
        <v>106</v>
      </c>
      <c r="X9" s="29" t="s">
        <v>107</v>
      </c>
      <c r="Y9" s="29" t="s">
        <v>108</v>
      </c>
    </row>
    <row r="10" spans="1:25" ht="15">
      <c r="A10" s="12"/>
      <c r="B10" s="52" t="s">
        <v>8</v>
      </c>
      <c r="C10" s="53">
        <v>50</v>
      </c>
      <c r="D10" s="86">
        <f>0.55*C10</f>
        <v>27.500000000000004</v>
      </c>
      <c r="E10" s="19">
        <v>50</v>
      </c>
      <c r="F10" s="86">
        <f>0.55*E10</f>
        <v>27.500000000000004</v>
      </c>
      <c r="G10" s="203" t="s">
        <v>6</v>
      </c>
      <c r="H10" s="125"/>
      <c r="I10" s="125"/>
      <c r="J10" s="125"/>
      <c r="K10" s="205">
        <v>3</v>
      </c>
      <c r="L10" s="46">
        <v>3</v>
      </c>
      <c r="M10" s="31">
        <v>3</v>
      </c>
      <c r="N10" s="31">
        <v>3</v>
      </c>
      <c r="O10" s="31">
        <v>3</v>
      </c>
      <c r="P10" s="31">
        <v>3</v>
      </c>
      <c r="Q10" s="31"/>
      <c r="R10" s="31"/>
      <c r="S10" s="31"/>
      <c r="T10" s="31"/>
      <c r="U10" s="31"/>
      <c r="V10" s="31">
        <v>3</v>
      </c>
      <c r="W10" s="31">
        <v>3</v>
      </c>
      <c r="X10" s="31">
        <v>3</v>
      </c>
      <c r="Y10" s="31">
        <v>3</v>
      </c>
    </row>
    <row r="11" spans="1:25" ht="15">
      <c r="A11" s="12">
        <v>1</v>
      </c>
      <c r="B11" s="7">
        <v>170301110004</v>
      </c>
      <c r="C11" s="36">
        <v>7</v>
      </c>
      <c r="D11" s="75">
        <f>COUNTIF(C11:C55,"&gt;="&amp;D10)</f>
        <v>34</v>
      </c>
      <c r="E11" s="36">
        <v>15</v>
      </c>
      <c r="F11" s="75">
        <f>COUNTIF(E11:E55,"&gt;="&amp;F10)</f>
        <v>35</v>
      </c>
      <c r="G11" s="203"/>
      <c r="H11" s="125"/>
      <c r="I11" s="125"/>
      <c r="J11" s="125"/>
      <c r="K11" s="206"/>
      <c r="L11" s="23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15">
      <c r="A12" s="12">
        <v>2</v>
      </c>
      <c r="B12" s="7">
        <v>170301110006</v>
      </c>
      <c r="C12" s="36">
        <v>10</v>
      </c>
      <c r="D12" s="75">
        <f>D11/$A$56*100</f>
        <v>73.91304347826086</v>
      </c>
      <c r="E12" s="36">
        <v>0</v>
      </c>
      <c r="F12" s="75">
        <f>F11/$A$56*100</f>
        <v>76.08695652173914</v>
      </c>
      <c r="G12" s="203"/>
      <c r="H12" s="125"/>
      <c r="I12" s="125"/>
      <c r="J12" s="125"/>
      <c r="K12" s="206"/>
      <c r="L12" s="23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1:25" ht="15">
      <c r="A13" s="12">
        <v>3</v>
      </c>
      <c r="B13" s="7">
        <v>170301110007</v>
      </c>
      <c r="C13" s="36">
        <v>15</v>
      </c>
      <c r="D13" s="36"/>
      <c r="E13" s="36">
        <v>17</v>
      </c>
      <c r="F13" s="83"/>
      <c r="G13" s="203"/>
      <c r="H13" s="125"/>
      <c r="I13" s="125"/>
      <c r="J13" s="125"/>
      <c r="K13" s="206"/>
      <c r="L13" s="23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1:25" ht="15">
      <c r="A14" s="12">
        <v>4</v>
      </c>
      <c r="B14" s="7">
        <v>170301110008</v>
      </c>
      <c r="C14" s="36">
        <v>43</v>
      </c>
      <c r="D14" s="36"/>
      <c r="E14" s="36">
        <v>38</v>
      </c>
      <c r="F14" s="36"/>
      <c r="G14" s="54"/>
      <c r="H14" s="232"/>
      <c r="I14" s="232"/>
      <c r="J14" s="232"/>
      <c r="K14" s="23"/>
      <c r="L14" s="23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1:25" ht="15">
      <c r="A15" s="12">
        <v>5</v>
      </c>
      <c r="B15" s="7">
        <v>170301110012</v>
      </c>
      <c r="C15" s="36">
        <v>32</v>
      </c>
      <c r="D15" s="36"/>
      <c r="E15" s="36">
        <v>39</v>
      </c>
      <c r="F15" s="83"/>
      <c r="G15" s="319" t="s">
        <v>259</v>
      </c>
      <c r="H15" s="320"/>
      <c r="I15" s="320"/>
      <c r="J15" s="321"/>
      <c r="K15" s="25">
        <f>AVERAGE(K10:K14)</f>
        <v>3</v>
      </c>
      <c r="L15" s="25">
        <f>AVERAGE(L10:L14)</f>
        <v>3</v>
      </c>
      <c r="M15" s="25">
        <f aca="true" t="shared" si="0" ref="M15:Y15">AVERAGE(M10:M14)</f>
        <v>3</v>
      </c>
      <c r="N15" s="25">
        <f t="shared" si="0"/>
        <v>3</v>
      </c>
      <c r="O15" s="25">
        <f t="shared" si="0"/>
        <v>3</v>
      </c>
      <c r="P15" s="25">
        <f t="shared" si="0"/>
        <v>3</v>
      </c>
      <c r="Q15" s="25"/>
      <c r="R15" s="25"/>
      <c r="S15" s="25"/>
      <c r="T15" s="25"/>
      <c r="U15" s="25"/>
      <c r="V15" s="25">
        <f t="shared" si="0"/>
        <v>3</v>
      </c>
      <c r="W15" s="25">
        <f t="shared" si="0"/>
        <v>3</v>
      </c>
      <c r="X15" s="25">
        <f t="shared" si="0"/>
        <v>3</v>
      </c>
      <c r="Y15" s="25">
        <f t="shared" si="0"/>
        <v>3</v>
      </c>
    </row>
    <row r="16" spans="1:25" ht="15">
      <c r="A16" s="12">
        <v>6</v>
      </c>
      <c r="B16" s="7">
        <v>170301110013</v>
      </c>
      <c r="C16" s="36">
        <v>42</v>
      </c>
      <c r="D16" s="36"/>
      <c r="E16" s="36">
        <v>38</v>
      </c>
      <c r="F16" s="84"/>
      <c r="G16" s="351" t="s">
        <v>83</v>
      </c>
      <c r="H16" s="352"/>
      <c r="I16" s="352"/>
      <c r="J16" s="353"/>
      <c r="K16" s="120">
        <f>K15*$H$7/100</f>
        <v>2.25</v>
      </c>
      <c r="L16" s="120">
        <f aca="true" t="shared" si="1" ref="L16:Y16">L15*$H$7/100</f>
        <v>2.25</v>
      </c>
      <c r="M16" s="120">
        <f t="shared" si="1"/>
        <v>2.25</v>
      </c>
      <c r="N16" s="120">
        <f t="shared" si="1"/>
        <v>2.25</v>
      </c>
      <c r="O16" s="120">
        <f t="shared" si="1"/>
        <v>2.25</v>
      </c>
      <c r="P16" s="120">
        <f t="shared" si="1"/>
        <v>2.25</v>
      </c>
      <c r="Q16" s="120"/>
      <c r="R16" s="120"/>
      <c r="S16" s="120"/>
      <c r="T16" s="120"/>
      <c r="U16" s="120"/>
      <c r="V16" s="120">
        <f t="shared" si="1"/>
        <v>2.25</v>
      </c>
      <c r="W16" s="120">
        <f t="shared" si="1"/>
        <v>2.25</v>
      </c>
      <c r="X16" s="120">
        <f t="shared" si="1"/>
        <v>2.25</v>
      </c>
      <c r="Y16" s="120">
        <f t="shared" si="1"/>
        <v>2.25</v>
      </c>
    </row>
    <row r="17" spans="1:25" ht="14.25">
      <c r="A17" s="12">
        <v>7</v>
      </c>
      <c r="B17" s="7">
        <v>170301110014</v>
      </c>
      <c r="C17" s="36">
        <v>36</v>
      </c>
      <c r="D17" s="83"/>
      <c r="E17" s="83">
        <v>30</v>
      </c>
      <c r="F17" s="85"/>
      <c r="G17" s="354"/>
      <c r="H17" s="354"/>
      <c r="I17" s="354"/>
      <c r="J17" s="354"/>
      <c r="K17" s="110"/>
      <c r="L17" s="110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2">
        <v>8</v>
      </c>
      <c r="B18" s="7">
        <v>170301110015</v>
      </c>
      <c r="C18" s="36">
        <v>31</v>
      </c>
      <c r="D18" s="83"/>
      <c r="E18" s="83">
        <v>30</v>
      </c>
      <c r="F18" s="85"/>
      <c r="G18" s="37"/>
      <c r="H18" s="37"/>
      <c r="I18" s="37"/>
      <c r="J18" s="110"/>
      <c r="K18" s="110"/>
      <c r="L18" s="110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12">
        <v>9</v>
      </c>
      <c r="B19" s="7">
        <v>170301110016</v>
      </c>
      <c r="C19" s="36">
        <v>8</v>
      </c>
      <c r="D19" s="83"/>
      <c r="E19" s="83">
        <v>15</v>
      </c>
      <c r="F19" s="85"/>
      <c r="G19" s="332"/>
      <c r="H19" s="332"/>
      <c r="I19" s="332"/>
      <c r="J19" s="110"/>
      <c r="K19" s="110"/>
      <c r="L19" s="110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2">
        <v>10</v>
      </c>
      <c r="B20" s="7">
        <v>170301110017</v>
      </c>
      <c r="C20" s="36">
        <v>44</v>
      </c>
      <c r="D20" s="83"/>
      <c r="E20" s="83">
        <v>39</v>
      </c>
      <c r="F20" s="85"/>
      <c r="G20" s="113"/>
      <c r="H20" s="329"/>
      <c r="I20" s="329"/>
      <c r="J20" s="110"/>
      <c r="K20" s="92"/>
      <c r="L20" s="110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2">
        <v>11</v>
      </c>
      <c r="B21" s="7">
        <v>170301110019</v>
      </c>
      <c r="C21" s="36">
        <v>40</v>
      </c>
      <c r="D21" s="83"/>
      <c r="E21" s="83">
        <v>39</v>
      </c>
      <c r="F21" s="85"/>
      <c r="G21" s="113"/>
      <c r="H21" s="329"/>
      <c r="I21" s="329"/>
      <c r="J21" s="110"/>
      <c r="K21" s="110"/>
      <c r="L21" s="110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>
      <c r="A22" s="12">
        <v>12</v>
      </c>
      <c r="B22" s="7">
        <v>170301110020</v>
      </c>
      <c r="C22" s="36">
        <v>15</v>
      </c>
      <c r="D22" s="83"/>
      <c r="E22" s="83">
        <v>17</v>
      </c>
      <c r="F22" s="85"/>
      <c r="G22" s="37"/>
      <c r="H22" s="37"/>
      <c r="I22" s="37"/>
      <c r="J22" s="110"/>
      <c r="K22" s="110"/>
      <c r="L22" s="11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12">
        <v>13</v>
      </c>
      <c r="B23" s="7">
        <v>170301110021</v>
      </c>
      <c r="C23" s="36">
        <v>42</v>
      </c>
      <c r="D23" s="83"/>
      <c r="E23" s="83">
        <v>41</v>
      </c>
      <c r="F23" s="85"/>
      <c r="G23" s="37"/>
      <c r="H23" s="37"/>
      <c r="I23" s="37"/>
      <c r="J23" s="110"/>
      <c r="K23" s="110"/>
      <c r="L23" s="110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12">
        <v>14</v>
      </c>
      <c r="B24" s="7">
        <v>170301110022</v>
      </c>
      <c r="C24" s="36">
        <v>44</v>
      </c>
      <c r="D24" s="83"/>
      <c r="E24" s="83">
        <v>44</v>
      </c>
      <c r="F24" s="85"/>
      <c r="G24" s="37"/>
      <c r="H24" s="37"/>
      <c r="I24" s="37"/>
      <c r="J24" s="110"/>
      <c r="K24" s="110"/>
      <c r="L24" s="110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>
      <c r="A25" s="12">
        <v>15</v>
      </c>
      <c r="B25" s="7">
        <v>170301110023</v>
      </c>
      <c r="C25" s="36">
        <v>45</v>
      </c>
      <c r="D25" s="83"/>
      <c r="E25" s="83">
        <v>43</v>
      </c>
      <c r="F25" s="85"/>
      <c r="G25" s="37"/>
      <c r="H25" s="37"/>
      <c r="I25" s="37"/>
      <c r="J25" s="110"/>
      <c r="K25" s="110"/>
      <c r="L25" s="110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>
      <c r="A26" s="12">
        <v>16</v>
      </c>
      <c r="B26" s="7">
        <v>170301110025</v>
      </c>
      <c r="C26" s="36">
        <v>46</v>
      </c>
      <c r="D26" s="36"/>
      <c r="E26" s="36">
        <v>44</v>
      </c>
      <c r="F26" s="85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12">
        <v>17</v>
      </c>
      <c r="B27" s="7">
        <v>170301110027</v>
      </c>
      <c r="C27" s="36">
        <v>4</v>
      </c>
      <c r="D27" s="36"/>
      <c r="E27" s="36">
        <v>15</v>
      </c>
      <c r="F27" s="85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>
      <c r="A28" s="12">
        <v>18</v>
      </c>
      <c r="B28" s="7">
        <v>170301110028</v>
      </c>
      <c r="C28" s="36">
        <v>41</v>
      </c>
      <c r="D28" s="36"/>
      <c r="E28" s="36">
        <v>39</v>
      </c>
      <c r="F28" s="85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>
      <c r="A29" s="12">
        <v>19</v>
      </c>
      <c r="B29" s="7">
        <v>170301110031</v>
      </c>
      <c r="C29" s="36">
        <v>33</v>
      </c>
      <c r="D29" s="36"/>
      <c r="E29" s="36">
        <v>38</v>
      </c>
      <c r="F29" s="85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>
      <c r="A30" s="12">
        <v>20</v>
      </c>
      <c r="B30" s="7">
        <v>170301110036</v>
      </c>
      <c r="C30" s="36">
        <v>41</v>
      </c>
      <c r="D30" s="36"/>
      <c r="E30" s="36">
        <v>39</v>
      </c>
      <c r="F30" s="85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>
      <c r="A31" s="12">
        <v>21</v>
      </c>
      <c r="B31" s="7">
        <v>170301110037</v>
      </c>
      <c r="C31" s="36">
        <v>45</v>
      </c>
      <c r="D31" s="36"/>
      <c r="E31" s="36">
        <v>37</v>
      </c>
      <c r="F31" s="85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25">
      <c r="A32" s="12">
        <v>22</v>
      </c>
      <c r="B32" s="7">
        <v>170301110039</v>
      </c>
      <c r="C32" s="36">
        <v>29</v>
      </c>
      <c r="D32" s="36"/>
      <c r="E32" s="36">
        <v>32</v>
      </c>
      <c r="F32" s="85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>
      <c r="A33" s="12">
        <v>23</v>
      </c>
      <c r="B33" s="7">
        <v>170301110042</v>
      </c>
      <c r="C33" s="36">
        <v>37</v>
      </c>
      <c r="D33" s="36"/>
      <c r="E33" s="36">
        <v>35</v>
      </c>
      <c r="F33" s="85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25">
      <c r="A34" s="12">
        <v>24</v>
      </c>
      <c r="B34" s="7">
        <v>170301110044</v>
      </c>
      <c r="C34" s="36">
        <v>35</v>
      </c>
      <c r="D34" s="36"/>
      <c r="E34" s="36">
        <v>37</v>
      </c>
      <c r="F34" s="85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>
      <c r="A35" s="12">
        <v>25</v>
      </c>
      <c r="B35" s="7">
        <v>170301110045</v>
      </c>
      <c r="C35" s="36">
        <v>35</v>
      </c>
      <c r="D35" s="36"/>
      <c r="E35" s="36">
        <v>38</v>
      </c>
      <c r="F35" s="85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2">
        <v>26</v>
      </c>
      <c r="B36" s="7">
        <v>170301110046</v>
      </c>
      <c r="C36" s="36">
        <v>32</v>
      </c>
      <c r="D36" s="36"/>
      <c r="E36" s="36">
        <v>39</v>
      </c>
      <c r="F36" s="85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>
      <c r="A37" s="12">
        <v>27</v>
      </c>
      <c r="B37" s="7">
        <v>170301110047</v>
      </c>
      <c r="C37" s="36">
        <v>37</v>
      </c>
      <c r="D37" s="36"/>
      <c r="E37" s="36">
        <v>38</v>
      </c>
      <c r="F37" s="85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>
      <c r="A38" s="12">
        <v>28</v>
      </c>
      <c r="B38" s="7">
        <v>170301110048</v>
      </c>
      <c r="C38" s="36">
        <v>15</v>
      </c>
      <c r="D38" s="36"/>
      <c r="E38" s="36">
        <v>17</v>
      </c>
      <c r="F38" s="85"/>
      <c r="G38" s="12"/>
      <c r="H38" s="12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12">
        <v>29</v>
      </c>
      <c r="B39" s="7">
        <v>170301110050</v>
      </c>
      <c r="C39" s="36">
        <v>35</v>
      </c>
      <c r="D39" s="36"/>
      <c r="E39" s="36">
        <v>41</v>
      </c>
      <c r="F39" s="85"/>
      <c r="G39" s="12"/>
      <c r="H39" s="12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>
      <c r="A40" s="12">
        <v>30</v>
      </c>
      <c r="B40" s="7">
        <v>170301110052</v>
      </c>
      <c r="C40" s="36">
        <v>12</v>
      </c>
      <c r="D40" s="36"/>
      <c r="E40" s="36">
        <v>15</v>
      </c>
      <c r="F40" s="85"/>
      <c r="G40" s="12"/>
      <c r="H40" s="12"/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>
      <c r="A41" s="12">
        <v>31</v>
      </c>
      <c r="B41" s="7">
        <v>170301110054</v>
      </c>
      <c r="C41" s="36">
        <v>41</v>
      </c>
      <c r="D41" s="36"/>
      <c r="E41" s="36">
        <v>42</v>
      </c>
      <c r="F41" s="85"/>
      <c r="G41" s="12"/>
      <c r="H41" s="12"/>
      <c r="I41" s="1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>
      <c r="A42" s="12">
        <v>32</v>
      </c>
      <c r="B42" s="7">
        <v>170301111056</v>
      </c>
      <c r="C42" s="36">
        <v>48</v>
      </c>
      <c r="D42" s="36"/>
      <c r="E42" s="36">
        <v>47</v>
      </c>
      <c r="F42" s="85"/>
      <c r="G42" s="12"/>
      <c r="H42" s="12"/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>
      <c r="A43" s="12">
        <v>33</v>
      </c>
      <c r="B43" s="7">
        <v>170301111057</v>
      </c>
      <c r="C43" s="36">
        <v>39</v>
      </c>
      <c r="D43" s="36"/>
      <c r="E43" s="36">
        <v>43</v>
      </c>
      <c r="F43" s="85"/>
      <c r="G43" s="12"/>
      <c r="H43" s="12"/>
      <c r="I43" s="1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25">
      <c r="A44" s="12">
        <v>34</v>
      </c>
      <c r="B44" s="7">
        <v>170301111059</v>
      </c>
      <c r="C44" s="36">
        <v>22</v>
      </c>
      <c r="D44" s="36"/>
      <c r="E44" s="36">
        <v>32</v>
      </c>
      <c r="F44" s="85"/>
      <c r="G44" s="12"/>
      <c r="H44" s="12"/>
      <c r="I44" s="1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>
      <c r="A45" s="12">
        <v>35</v>
      </c>
      <c r="B45" s="7">
        <v>170301111060</v>
      </c>
      <c r="C45" s="36">
        <v>40</v>
      </c>
      <c r="D45" s="36"/>
      <c r="E45" s="36">
        <v>45</v>
      </c>
      <c r="F45" s="85"/>
      <c r="G45" s="12"/>
      <c r="H45" s="12"/>
      <c r="I45" s="1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25">
      <c r="A46" s="12">
        <v>36</v>
      </c>
      <c r="B46" s="7">
        <v>170301111061</v>
      </c>
      <c r="C46" s="36">
        <v>15</v>
      </c>
      <c r="D46" s="36"/>
      <c r="E46" s="36">
        <v>17</v>
      </c>
      <c r="F46" s="85"/>
      <c r="G46" s="12"/>
      <c r="H46" s="12"/>
      <c r="I46" s="1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4.25">
      <c r="A47" s="12">
        <v>37</v>
      </c>
      <c r="B47" s="7">
        <v>170301111062</v>
      </c>
      <c r="C47" s="36">
        <v>15</v>
      </c>
      <c r="D47" s="36"/>
      <c r="E47" s="36">
        <v>17</v>
      </c>
      <c r="F47" s="85"/>
      <c r="G47" s="12"/>
      <c r="H47" s="12"/>
      <c r="I47" s="1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.25">
      <c r="A48" s="12">
        <v>38</v>
      </c>
      <c r="B48" s="7">
        <v>170101110005</v>
      </c>
      <c r="C48" s="36">
        <v>45</v>
      </c>
      <c r="D48" s="36"/>
      <c r="E48" s="36">
        <v>45</v>
      </c>
      <c r="F48" s="85"/>
      <c r="G48" s="12"/>
      <c r="H48" s="12"/>
      <c r="I48" s="1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4.25">
      <c r="A49" s="12">
        <v>39</v>
      </c>
      <c r="B49" s="7">
        <v>170101110007</v>
      </c>
      <c r="C49" s="36">
        <v>46</v>
      </c>
      <c r="D49" s="36"/>
      <c r="E49" s="36">
        <v>46</v>
      </c>
      <c r="F49" s="85"/>
      <c r="G49" s="12"/>
      <c r="H49" s="12"/>
      <c r="I49" s="1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4.25">
      <c r="A50" s="12">
        <v>40</v>
      </c>
      <c r="B50" s="7">
        <v>170101110010</v>
      </c>
      <c r="C50" s="36">
        <v>45</v>
      </c>
      <c r="D50" s="36"/>
      <c r="E50" s="36">
        <v>40</v>
      </c>
      <c r="F50" s="85"/>
      <c r="G50" s="12"/>
      <c r="H50" s="12"/>
      <c r="I50" s="1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4.25">
      <c r="A51" s="12">
        <v>41</v>
      </c>
      <c r="B51" s="7">
        <v>170101110011</v>
      </c>
      <c r="C51" s="36">
        <v>49</v>
      </c>
      <c r="D51" s="36"/>
      <c r="E51" s="36">
        <v>49</v>
      </c>
      <c r="F51" s="85"/>
      <c r="G51" s="12"/>
      <c r="H51" s="12"/>
      <c r="I51" s="1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4.25">
      <c r="A52" s="12">
        <v>42</v>
      </c>
      <c r="B52" s="7">
        <v>170101110013</v>
      </c>
      <c r="C52" s="36">
        <v>46</v>
      </c>
      <c r="D52" s="36"/>
      <c r="E52" s="36">
        <v>40</v>
      </c>
      <c r="F52" s="85"/>
      <c r="G52" s="12"/>
      <c r="H52" s="12"/>
      <c r="I52" s="1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4.25">
      <c r="A53" s="12">
        <v>43</v>
      </c>
      <c r="B53" s="7">
        <v>170101111015</v>
      </c>
      <c r="C53" s="36">
        <v>35</v>
      </c>
      <c r="D53" s="36"/>
      <c r="E53" s="36">
        <v>35</v>
      </c>
      <c r="F53" s="85"/>
      <c r="G53" s="12"/>
      <c r="H53" s="12"/>
      <c r="I53" s="1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6" ht="14.25">
      <c r="A54" s="12">
        <v>44</v>
      </c>
      <c r="B54" s="55">
        <v>170101111016</v>
      </c>
      <c r="C54" s="55">
        <v>35</v>
      </c>
      <c r="D54" s="55"/>
      <c r="E54" s="55">
        <v>35</v>
      </c>
      <c r="F54" s="233"/>
    </row>
    <row r="55" spans="1:6" ht="14.25">
      <c r="A55" s="12">
        <v>45</v>
      </c>
      <c r="B55" s="55">
        <v>170101111017</v>
      </c>
      <c r="C55" s="55">
        <v>48</v>
      </c>
      <c r="D55" s="55"/>
      <c r="E55" s="55">
        <v>47</v>
      </c>
      <c r="F55" s="233"/>
    </row>
    <row r="56" spans="1:6" ht="14.25">
      <c r="A56" s="12">
        <v>46</v>
      </c>
      <c r="B56" s="55">
        <v>170101111018</v>
      </c>
      <c r="C56" s="55">
        <v>48</v>
      </c>
      <c r="D56" s="55"/>
      <c r="E56" s="55">
        <v>47</v>
      </c>
      <c r="F56" s="233"/>
    </row>
  </sheetData>
  <sheetProtection/>
  <mergeCells count="13">
    <mergeCell ref="A1:E1"/>
    <mergeCell ref="G1:P1"/>
    <mergeCell ref="A2:E2"/>
    <mergeCell ref="A3:E3"/>
    <mergeCell ref="Q3:Y7"/>
    <mergeCell ref="A4:E4"/>
    <mergeCell ref="A5:E5"/>
    <mergeCell ref="G15:J15"/>
    <mergeCell ref="G16:J16"/>
    <mergeCell ref="G17:J17"/>
    <mergeCell ref="G19:I19"/>
    <mergeCell ref="H20:I20"/>
    <mergeCell ref="H21:I2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56"/>
  <sheetViews>
    <sheetView zoomScalePageLayoutView="0" workbookViewId="0" topLeftCell="K1">
      <selection activeCell="Q15" sqref="Q15:U16"/>
    </sheetView>
  </sheetViews>
  <sheetFormatPr defaultColWidth="9.140625" defaultRowHeight="15"/>
  <cols>
    <col min="1" max="1" width="2.57421875" style="0" bestFit="1" customWidth="1"/>
    <col min="2" max="2" width="12.8515625" style="0" customWidth="1"/>
    <col min="3" max="3" width="12.28125" style="0" bestFit="1" customWidth="1"/>
    <col min="5" max="5" width="12.28125" style="0" bestFit="1" customWidth="1"/>
    <col min="6" max="6" width="12.28125" style="0" customWidth="1"/>
    <col min="7" max="7" width="27.57421875" style="0" bestFit="1" customWidth="1"/>
    <col min="8" max="8" width="8.140625" style="0" bestFit="1" customWidth="1"/>
    <col min="12" max="12" width="4.28125" style="0" bestFit="1" customWidth="1"/>
    <col min="13" max="16" width="4.140625" style="0" bestFit="1" customWidth="1"/>
    <col min="17" max="21" width="7.00390625" style="0" bestFit="1" customWidth="1"/>
    <col min="22" max="22" width="4.8515625" style="0" bestFit="1" customWidth="1"/>
    <col min="23" max="25" width="5.28125" style="0" bestFit="1" customWidth="1"/>
  </cols>
  <sheetData>
    <row r="1" spans="1:25" ht="14.25">
      <c r="A1" s="301" t="s">
        <v>110</v>
      </c>
      <c r="B1" s="330"/>
      <c r="C1" s="330"/>
      <c r="D1" s="330"/>
      <c r="E1" s="330"/>
      <c r="F1" s="190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1"/>
      <c r="R1" s="1"/>
      <c r="S1" s="1"/>
      <c r="T1" s="1"/>
      <c r="U1" s="1"/>
      <c r="V1" s="1"/>
      <c r="W1" s="1"/>
      <c r="X1" s="1"/>
      <c r="Y1" s="1"/>
    </row>
    <row r="2" spans="1:25" ht="15" thickBot="1">
      <c r="A2" s="301" t="s">
        <v>0</v>
      </c>
      <c r="B2" s="330"/>
      <c r="C2" s="330"/>
      <c r="D2" s="330"/>
      <c r="E2" s="330"/>
      <c r="F2" s="190"/>
      <c r="G2" s="126"/>
      <c r="H2" s="125"/>
      <c r="I2" s="125"/>
      <c r="J2" s="110"/>
      <c r="K2" s="110"/>
      <c r="L2" s="110"/>
      <c r="M2" s="110"/>
      <c r="N2" s="110"/>
      <c r="O2" s="110"/>
      <c r="P2" s="110"/>
      <c r="Q2" s="1"/>
      <c r="R2" s="1"/>
      <c r="S2" s="1"/>
      <c r="T2" s="1"/>
      <c r="U2" s="1"/>
      <c r="V2" s="1"/>
      <c r="W2" s="1"/>
      <c r="X2" s="1"/>
      <c r="Y2" s="1"/>
    </row>
    <row r="3" spans="1:25" ht="72">
      <c r="A3" s="301" t="s">
        <v>152</v>
      </c>
      <c r="B3" s="330"/>
      <c r="C3" s="330"/>
      <c r="D3" s="330"/>
      <c r="E3" s="330"/>
      <c r="F3" s="190"/>
      <c r="G3" s="46"/>
      <c r="H3" s="81"/>
      <c r="I3" s="78" t="s">
        <v>230</v>
      </c>
      <c r="J3" s="89" t="s">
        <v>231</v>
      </c>
      <c r="K3" s="89" t="s">
        <v>232</v>
      </c>
      <c r="L3" s="110"/>
      <c r="M3" s="92"/>
      <c r="N3" s="92"/>
      <c r="O3" s="110"/>
      <c r="P3" s="110"/>
      <c r="Q3" s="309" t="s">
        <v>254</v>
      </c>
      <c r="R3" s="309"/>
      <c r="S3" s="309"/>
      <c r="T3" s="309"/>
      <c r="U3" s="309"/>
      <c r="V3" s="309"/>
      <c r="W3" s="309"/>
      <c r="X3" s="309"/>
      <c r="Y3" s="310"/>
    </row>
    <row r="4" spans="1:25" ht="15">
      <c r="A4" s="301" t="s">
        <v>153</v>
      </c>
      <c r="B4" s="330"/>
      <c r="C4" s="330"/>
      <c r="D4" s="330"/>
      <c r="E4" s="330"/>
      <c r="F4" s="190"/>
      <c r="G4" s="46" t="s">
        <v>256</v>
      </c>
      <c r="H4" s="39"/>
      <c r="I4" s="31"/>
      <c r="J4" s="219" t="s">
        <v>233</v>
      </c>
      <c r="K4" s="219">
        <v>3</v>
      </c>
      <c r="L4" s="110"/>
      <c r="M4" s="92"/>
      <c r="N4" s="92"/>
      <c r="O4" s="110"/>
      <c r="P4" s="110"/>
      <c r="Q4" s="312"/>
      <c r="R4" s="355"/>
      <c r="S4" s="355"/>
      <c r="T4" s="355"/>
      <c r="U4" s="355"/>
      <c r="V4" s="355"/>
      <c r="W4" s="355"/>
      <c r="X4" s="355"/>
      <c r="Y4" s="313"/>
    </row>
    <row r="5" spans="1:25" ht="15">
      <c r="A5" s="301" t="s">
        <v>154</v>
      </c>
      <c r="B5" s="330"/>
      <c r="C5" s="330"/>
      <c r="D5" s="330"/>
      <c r="E5" s="330"/>
      <c r="F5" s="190"/>
      <c r="G5" s="46" t="s">
        <v>234</v>
      </c>
      <c r="H5" s="75">
        <f>D12</f>
        <v>20</v>
      </c>
      <c r="I5" s="31"/>
      <c r="J5" s="220" t="s">
        <v>235</v>
      </c>
      <c r="K5" s="220">
        <v>2</v>
      </c>
      <c r="L5" s="110"/>
      <c r="M5" s="92"/>
      <c r="N5" s="92"/>
      <c r="O5" s="110"/>
      <c r="P5" s="110"/>
      <c r="Q5" s="312"/>
      <c r="R5" s="355"/>
      <c r="S5" s="355"/>
      <c r="T5" s="355"/>
      <c r="U5" s="355"/>
      <c r="V5" s="355"/>
      <c r="W5" s="355"/>
      <c r="X5" s="355"/>
      <c r="Y5" s="313"/>
    </row>
    <row r="6" spans="1:25" ht="15">
      <c r="A6" s="12"/>
      <c r="B6" s="52" t="s">
        <v>1</v>
      </c>
      <c r="C6" s="14" t="s">
        <v>76</v>
      </c>
      <c r="D6" s="124"/>
      <c r="E6" s="124" t="s">
        <v>77</v>
      </c>
      <c r="F6" s="127"/>
      <c r="G6" s="46" t="s">
        <v>236</v>
      </c>
      <c r="H6" s="75">
        <f>F12</f>
        <v>0</v>
      </c>
      <c r="I6" s="31"/>
      <c r="J6" s="221" t="s">
        <v>237</v>
      </c>
      <c r="K6" s="221">
        <v>1</v>
      </c>
      <c r="L6" s="110"/>
      <c r="M6" s="92"/>
      <c r="N6" s="92"/>
      <c r="O6" s="110"/>
      <c r="P6" s="110"/>
      <c r="Q6" s="312"/>
      <c r="R6" s="355"/>
      <c r="S6" s="355"/>
      <c r="T6" s="355"/>
      <c r="U6" s="355"/>
      <c r="V6" s="355"/>
      <c r="W6" s="355"/>
      <c r="X6" s="355"/>
      <c r="Y6" s="313"/>
    </row>
    <row r="7" spans="1:25" ht="15.75" thickBot="1">
      <c r="A7" s="12"/>
      <c r="B7" s="52" t="s">
        <v>2</v>
      </c>
      <c r="C7" s="53" t="s">
        <v>78</v>
      </c>
      <c r="D7" s="207"/>
      <c r="E7" s="207" t="s">
        <v>78</v>
      </c>
      <c r="F7" s="193"/>
      <c r="G7" s="46" t="s">
        <v>238</v>
      </c>
      <c r="H7" s="79">
        <f>AVERAGE(H5:H6)</f>
        <v>10</v>
      </c>
      <c r="I7" s="88">
        <v>0.6</v>
      </c>
      <c r="J7" s="222" t="s">
        <v>239</v>
      </c>
      <c r="K7" s="222">
        <v>0</v>
      </c>
      <c r="L7" s="110"/>
      <c r="M7" s="110"/>
      <c r="N7" s="110"/>
      <c r="O7" s="110"/>
      <c r="P7" s="110"/>
      <c r="Q7" s="315"/>
      <c r="R7" s="315"/>
      <c r="S7" s="315"/>
      <c r="T7" s="315"/>
      <c r="U7" s="315"/>
      <c r="V7" s="315"/>
      <c r="W7" s="315"/>
      <c r="X7" s="315"/>
      <c r="Y7" s="316"/>
    </row>
    <row r="8" spans="1:25" ht="43.5">
      <c r="A8" s="12"/>
      <c r="B8" s="52" t="s">
        <v>3</v>
      </c>
      <c r="C8" s="53" t="s">
        <v>4</v>
      </c>
      <c r="D8" s="53"/>
      <c r="E8" s="53" t="s">
        <v>84</v>
      </c>
      <c r="F8" s="193"/>
      <c r="G8" s="214" t="s">
        <v>240</v>
      </c>
      <c r="H8" s="209" t="s">
        <v>252</v>
      </c>
      <c r="I8" s="21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2"/>
      <c r="B9" s="52" t="s">
        <v>5</v>
      </c>
      <c r="C9" s="53" t="s">
        <v>75</v>
      </c>
      <c r="D9" s="53"/>
      <c r="E9" s="53" t="s">
        <v>75</v>
      </c>
      <c r="F9" s="53"/>
      <c r="G9" s="145"/>
      <c r="H9" s="125"/>
      <c r="I9" s="125"/>
      <c r="J9" s="115"/>
      <c r="K9" s="204" t="s">
        <v>82</v>
      </c>
      <c r="L9" s="54" t="s">
        <v>89</v>
      </c>
      <c r="M9" s="29" t="s">
        <v>97</v>
      </c>
      <c r="N9" s="29" t="s">
        <v>98</v>
      </c>
      <c r="O9" s="29" t="s">
        <v>99</v>
      </c>
      <c r="P9" s="29" t="s">
        <v>100</v>
      </c>
      <c r="Q9" s="29" t="s">
        <v>101</v>
      </c>
      <c r="R9" s="29" t="s">
        <v>102</v>
      </c>
      <c r="S9" s="29" t="s">
        <v>103</v>
      </c>
      <c r="T9" s="29" t="s">
        <v>104</v>
      </c>
      <c r="U9" s="29" t="s">
        <v>109</v>
      </c>
      <c r="V9" s="29" t="s">
        <v>105</v>
      </c>
      <c r="W9" s="29" t="s">
        <v>106</v>
      </c>
      <c r="X9" s="29" t="s">
        <v>107</v>
      </c>
      <c r="Y9" s="29" t="s">
        <v>108</v>
      </c>
    </row>
    <row r="10" spans="1:25" ht="15">
      <c r="A10" s="12"/>
      <c r="B10" s="52" t="s">
        <v>8</v>
      </c>
      <c r="C10" s="53">
        <v>50</v>
      </c>
      <c r="D10" s="86">
        <f>0.55*C10</f>
        <v>27.500000000000004</v>
      </c>
      <c r="E10" s="19">
        <v>50</v>
      </c>
      <c r="F10" s="86">
        <f>0.55*E10</f>
        <v>27.500000000000004</v>
      </c>
      <c r="G10" s="203" t="s">
        <v>6</v>
      </c>
      <c r="H10" s="125"/>
      <c r="I10" s="125"/>
      <c r="J10" s="125"/>
      <c r="K10" s="205">
        <v>3</v>
      </c>
      <c r="L10" s="46">
        <v>3</v>
      </c>
      <c r="M10" s="31">
        <v>3</v>
      </c>
      <c r="N10" s="31">
        <v>2</v>
      </c>
      <c r="O10" s="31">
        <v>2</v>
      </c>
      <c r="P10" s="31">
        <v>3</v>
      </c>
      <c r="Q10" s="31"/>
      <c r="R10" s="31"/>
      <c r="S10" s="31"/>
      <c r="T10" s="31"/>
      <c r="U10" s="31"/>
      <c r="V10" s="31">
        <v>3</v>
      </c>
      <c r="W10" s="31">
        <v>3</v>
      </c>
      <c r="X10" s="31">
        <v>3</v>
      </c>
      <c r="Y10" s="31">
        <v>3</v>
      </c>
    </row>
    <row r="11" spans="1:25" ht="15">
      <c r="A11" s="12">
        <v>1</v>
      </c>
      <c r="B11" s="7">
        <v>170301110004</v>
      </c>
      <c r="C11" s="36">
        <v>24.09090909090909</v>
      </c>
      <c r="D11" s="75">
        <f>COUNTIF(C11:C55,"&gt;="&amp;D10)</f>
        <v>7</v>
      </c>
      <c r="E11" s="36">
        <v>16.363636363636363</v>
      </c>
      <c r="F11" s="75">
        <f>COUNTIF(E11:E55,"&gt;="&amp;F10)</f>
        <v>0</v>
      </c>
      <c r="G11" s="203" t="s">
        <v>7</v>
      </c>
      <c r="H11" s="125"/>
      <c r="I11" s="125"/>
      <c r="J11" s="125"/>
      <c r="K11" s="206">
        <v>3</v>
      </c>
      <c r="L11" s="23">
        <v>3</v>
      </c>
      <c r="M11" s="31">
        <v>3</v>
      </c>
      <c r="N11" s="31">
        <v>2</v>
      </c>
      <c r="O11" s="31">
        <v>2</v>
      </c>
      <c r="P11" s="31">
        <v>3</v>
      </c>
      <c r="Q11" s="31"/>
      <c r="R11" s="31"/>
      <c r="S11" s="31"/>
      <c r="T11" s="31"/>
      <c r="U11" s="31"/>
      <c r="V11" s="31">
        <v>3</v>
      </c>
      <c r="W11" s="31">
        <v>3</v>
      </c>
      <c r="X11" s="31">
        <v>3</v>
      </c>
      <c r="Y11" s="31">
        <v>3</v>
      </c>
    </row>
    <row r="12" spans="1:25" ht="15">
      <c r="A12" s="12">
        <v>2</v>
      </c>
      <c r="B12" s="7">
        <v>170301110006</v>
      </c>
      <c r="C12" s="36">
        <v>20.909090909090907</v>
      </c>
      <c r="D12" s="75">
        <f>D11/$A$45*100</f>
        <v>20</v>
      </c>
      <c r="E12" s="36">
        <v>9.090909090909092</v>
      </c>
      <c r="F12" s="75">
        <f>F11/$A$45*100</f>
        <v>0</v>
      </c>
      <c r="G12" s="203" t="s">
        <v>72</v>
      </c>
      <c r="H12" s="125"/>
      <c r="I12" s="125"/>
      <c r="J12" s="125"/>
      <c r="K12" s="206">
        <v>3</v>
      </c>
      <c r="L12" s="23">
        <v>3</v>
      </c>
      <c r="M12" s="31">
        <v>3</v>
      </c>
      <c r="N12" s="31">
        <v>2</v>
      </c>
      <c r="O12" s="31">
        <v>2</v>
      </c>
      <c r="P12" s="31">
        <v>3</v>
      </c>
      <c r="Q12" s="31"/>
      <c r="R12" s="31"/>
      <c r="S12" s="31"/>
      <c r="T12" s="31"/>
      <c r="U12" s="31"/>
      <c r="V12" s="31">
        <v>3</v>
      </c>
      <c r="W12" s="31">
        <v>3</v>
      </c>
      <c r="X12" s="31">
        <v>3</v>
      </c>
      <c r="Y12" s="31">
        <v>3</v>
      </c>
    </row>
    <row r="13" spans="1:25" ht="15">
      <c r="A13" s="12">
        <v>3</v>
      </c>
      <c r="B13" s="7">
        <v>170301110008</v>
      </c>
      <c r="C13" s="36">
        <v>22.727272727272727</v>
      </c>
      <c r="D13" s="36"/>
      <c r="E13" s="36">
        <v>8.181818181818182</v>
      </c>
      <c r="F13" s="36"/>
      <c r="G13" s="203" t="s">
        <v>73</v>
      </c>
      <c r="H13" s="125"/>
      <c r="I13" s="125"/>
      <c r="J13" s="125"/>
      <c r="K13" s="206"/>
      <c r="L13" s="23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1:25" ht="15">
      <c r="A14" s="12">
        <v>4</v>
      </c>
      <c r="B14" s="7">
        <v>170301110012</v>
      </c>
      <c r="C14" s="36">
        <v>24.545454545454547</v>
      </c>
      <c r="D14" s="36"/>
      <c r="E14" s="36">
        <v>10.909090909090908</v>
      </c>
      <c r="F14" s="36"/>
      <c r="G14" s="203" t="s">
        <v>74</v>
      </c>
      <c r="H14" s="125"/>
      <c r="I14" s="125"/>
      <c r="J14" s="125"/>
      <c r="K14" s="206"/>
      <c r="L14" s="23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1:25" ht="15">
      <c r="A15" s="12">
        <v>5</v>
      </c>
      <c r="B15" s="7">
        <v>170301110013</v>
      </c>
      <c r="C15" s="36">
        <v>27.27272727272727</v>
      </c>
      <c r="D15" s="36"/>
      <c r="E15" s="36">
        <v>15.454545454545453</v>
      </c>
      <c r="F15" s="83"/>
      <c r="G15" s="319" t="s">
        <v>259</v>
      </c>
      <c r="H15" s="340"/>
      <c r="I15" s="340"/>
      <c r="J15" s="341"/>
      <c r="K15" s="25">
        <f>AVERAGE(K10:K14)</f>
        <v>3</v>
      </c>
      <c r="L15" s="25">
        <f>AVERAGE(L10:L14)</f>
        <v>3</v>
      </c>
      <c r="M15" s="25">
        <f aca="true" t="shared" si="0" ref="M15:Y15">AVERAGE(M10:M14)</f>
        <v>3</v>
      </c>
      <c r="N15" s="25">
        <f t="shared" si="0"/>
        <v>2</v>
      </c>
      <c r="O15" s="25">
        <f t="shared" si="0"/>
        <v>2</v>
      </c>
      <c r="P15" s="25">
        <f t="shared" si="0"/>
        <v>3</v>
      </c>
      <c r="Q15" s="25"/>
      <c r="R15" s="25"/>
      <c r="S15" s="25"/>
      <c r="T15" s="25"/>
      <c r="U15" s="25"/>
      <c r="V15" s="25">
        <f t="shared" si="0"/>
        <v>3</v>
      </c>
      <c r="W15" s="25">
        <f t="shared" si="0"/>
        <v>3</v>
      </c>
      <c r="X15" s="25">
        <f t="shared" si="0"/>
        <v>3</v>
      </c>
      <c r="Y15" s="25">
        <f t="shared" si="0"/>
        <v>3</v>
      </c>
    </row>
    <row r="16" spans="1:26" ht="15">
      <c r="A16" s="12">
        <v>6</v>
      </c>
      <c r="B16" s="7">
        <v>170301110014</v>
      </c>
      <c r="C16" s="36">
        <v>20.909090909090907</v>
      </c>
      <c r="D16" s="36"/>
      <c r="E16" s="36">
        <v>10</v>
      </c>
      <c r="F16" s="83"/>
      <c r="G16" s="351" t="s">
        <v>83</v>
      </c>
      <c r="H16" s="352"/>
      <c r="I16" s="352"/>
      <c r="J16" s="353"/>
      <c r="K16" s="120">
        <f>K15*$H$7/100</f>
        <v>0.3</v>
      </c>
      <c r="L16" s="120">
        <f aca="true" t="shared" si="1" ref="L16:Y16">L15*$H$7/100</f>
        <v>0.3</v>
      </c>
      <c r="M16" s="120">
        <f t="shared" si="1"/>
        <v>0.3</v>
      </c>
      <c r="N16" s="120">
        <f t="shared" si="1"/>
        <v>0.2</v>
      </c>
      <c r="O16" s="120">
        <f t="shared" si="1"/>
        <v>0.2</v>
      </c>
      <c r="P16" s="120">
        <f t="shared" si="1"/>
        <v>0.3</v>
      </c>
      <c r="Q16" s="120"/>
      <c r="R16" s="120"/>
      <c r="S16" s="120"/>
      <c r="T16" s="120"/>
      <c r="U16" s="120"/>
      <c r="V16" s="120">
        <f t="shared" si="1"/>
        <v>0.3</v>
      </c>
      <c r="W16" s="120">
        <f t="shared" si="1"/>
        <v>0.3</v>
      </c>
      <c r="X16" s="120">
        <f t="shared" si="1"/>
        <v>0.3</v>
      </c>
      <c r="Y16" s="120">
        <f t="shared" si="1"/>
        <v>0.3</v>
      </c>
      <c r="Z16" s="31"/>
    </row>
    <row r="17" spans="1:25" ht="14.25">
      <c r="A17" s="12">
        <v>7</v>
      </c>
      <c r="B17" s="7">
        <v>170301110015</v>
      </c>
      <c r="C17" s="36">
        <v>19.545454545454547</v>
      </c>
      <c r="D17" s="36"/>
      <c r="E17" s="36">
        <v>5</v>
      </c>
      <c r="F17" s="84"/>
      <c r="G17" s="354"/>
      <c r="H17" s="354"/>
      <c r="I17" s="354"/>
      <c r="J17" s="354"/>
      <c r="K17" s="110"/>
      <c r="L17" s="110"/>
      <c r="M17" s="11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2">
        <v>8</v>
      </c>
      <c r="B18" s="7">
        <v>170301110016</v>
      </c>
      <c r="C18" s="36">
        <v>24.545454545454547</v>
      </c>
      <c r="D18" s="36"/>
      <c r="E18" s="36">
        <v>14.09090909090909</v>
      </c>
      <c r="F18" s="85"/>
      <c r="G18" s="37"/>
      <c r="H18" s="37"/>
      <c r="I18" s="37"/>
      <c r="J18" s="110"/>
      <c r="K18" s="110"/>
      <c r="L18" s="110"/>
      <c r="M18" s="11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12">
        <v>9</v>
      </c>
      <c r="B19" s="7">
        <v>170301110017</v>
      </c>
      <c r="C19" s="36">
        <v>26.36363636363636</v>
      </c>
      <c r="D19" s="36"/>
      <c r="E19" s="36">
        <v>10.909090909090908</v>
      </c>
      <c r="F19" s="83"/>
      <c r="G19" s="332"/>
      <c r="H19" s="332"/>
      <c r="I19" s="332"/>
      <c r="J19" s="110"/>
      <c r="K19" s="110"/>
      <c r="L19" s="110"/>
      <c r="M19" s="11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2">
        <v>10</v>
      </c>
      <c r="B20" s="7">
        <v>170301110019</v>
      </c>
      <c r="C20" s="36">
        <v>30.454545454545457</v>
      </c>
      <c r="D20" s="36"/>
      <c r="E20" s="36">
        <v>17.272727272727273</v>
      </c>
      <c r="F20" s="83"/>
      <c r="G20" s="113"/>
      <c r="H20" s="329"/>
      <c r="I20" s="329"/>
      <c r="J20" s="110"/>
      <c r="K20" s="92"/>
      <c r="L20" s="110"/>
      <c r="M20" s="11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2">
        <v>11</v>
      </c>
      <c r="B21" s="7">
        <v>170301110021</v>
      </c>
      <c r="C21" s="36">
        <v>29.545454545454547</v>
      </c>
      <c r="D21" s="36"/>
      <c r="E21" s="36">
        <v>14.545454545454545</v>
      </c>
      <c r="F21" s="83"/>
      <c r="G21" s="113"/>
      <c r="H21" s="329"/>
      <c r="I21" s="329"/>
      <c r="J21" s="110"/>
      <c r="K21" s="110"/>
      <c r="L21" s="110"/>
      <c r="M21" s="110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>
      <c r="A22" s="12">
        <v>12</v>
      </c>
      <c r="B22" s="7">
        <v>170301110022</v>
      </c>
      <c r="C22" s="36">
        <v>29.545454545454547</v>
      </c>
      <c r="D22" s="36"/>
      <c r="E22" s="36">
        <v>16.363636363636363</v>
      </c>
      <c r="F22" s="85"/>
      <c r="G22" s="37"/>
      <c r="H22" s="37"/>
      <c r="I22" s="37"/>
      <c r="J22" s="110"/>
      <c r="K22" s="110"/>
      <c r="L22" s="110"/>
      <c r="M22" s="110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12">
        <v>13</v>
      </c>
      <c r="B23" s="7">
        <v>170301110023</v>
      </c>
      <c r="C23" s="36">
        <v>29.09090909090909</v>
      </c>
      <c r="D23" s="36"/>
      <c r="E23" s="36">
        <v>22.727272727272727</v>
      </c>
      <c r="F23" s="85"/>
      <c r="G23" s="37"/>
      <c r="H23" s="37"/>
      <c r="I23" s="37"/>
      <c r="J23" s="110"/>
      <c r="K23" s="110"/>
      <c r="L23" s="110"/>
      <c r="M23" s="11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12">
        <v>14</v>
      </c>
      <c r="B24" s="7">
        <v>170301110025</v>
      </c>
      <c r="C24" s="36">
        <v>27.727272727272727</v>
      </c>
      <c r="D24" s="36"/>
      <c r="E24" s="36">
        <v>10</v>
      </c>
      <c r="F24" s="85"/>
      <c r="G24" s="12"/>
      <c r="H24" s="12"/>
      <c r="I24" s="1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>
      <c r="A25" s="12">
        <v>15</v>
      </c>
      <c r="B25" s="7">
        <v>170301110027</v>
      </c>
      <c r="C25" s="36">
        <v>18.636363636363637</v>
      </c>
      <c r="D25" s="36"/>
      <c r="E25" s="36">
        <v>15.454545454545453</v>
      </c>
      <c r="F25" s="85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>
      <c r="A26" s="12">
        <v>16</v>
      </c>
      <c r="B26" s="7">
        <v>170301110028</v>
      </c>
      <c r="C26" s="36">
        <v>27.27272727272727</v>
      </c>
      <c r="D26" s="36"/>
      <c r="E26" s="36">
        <v>12.727272727272727</v>
      </c>
      <c r="F26" s="85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12">
        <v>17</v>
      </c>
      <c r="B27" s="7">
        <v>170301110031</v>
      </c>
      <c r="C27" s="36">
        <v>22.727272727272727</v>
      </c>
      <c r="D27" s="36"/>
      <c r="E27" s="36">
        <v>12.727272727272727</v>
      </c>
      <c r="F27" s="85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>
      <c r="A28" s="12">
        <v>18</v>
      </c>
      <c r="B28" s="7">
        <v>170301110036</v>
      </c>
      <c r="C28" s="36">
        <v>27.727272727272727</v>
      </c>
      <c r="D28" s="36"/>
      <c r="E28" s="36">
        <v>20.909090909090907</v>
      </c>
      <c r="F28" s="85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>
      <c r="A29" s="12">
        <v>19</v>
      </c>
      <c r="B29" s="7">
        <v>170301110037</v>
      </c>
      <c r="C29" s="36">
        <v>26.81818181818182</v>
      </c>
      <c r="D29" s="36"/>
      <c r="E29" s="36">
        <v>10.909090909090908</v>
      </c>
      <c r="F29" s="85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>
      <c r="A30" s="12">
        <v>20</v>
      </c>
      <c r="B30" s="7">
        <v>170301110039</v>
      </c>
      <c r="C30" s="36">
        <v>24.09090909090909</v>
      </c>
      <c r="D30" s="36"/>
      <c r="E30" s="36">
        <v>15</v>
      </c>
      <c r="F30" s="85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>
      <c r="A31" s="12">
        <v>21</v>
      </c>
      <c r="B31" s="7">
        <v>170301110042</v>
      </c>
      <c r="C31" s="36">
        <v>26.81818181818182</v>
      </c>
      <c r="D31" s="36"/>
      <c r="E31" s="36">
        <v>15</v>
      </c>
      <c r="F31" s="85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25">
      <c r="A32" s="12">
        <v>22</v>
      </c>
      <c r="B32" s="7">
        <v>170301110044</v>
      </c>
      <c r="C32" s="36">
        <v>21.818181818181817</v>
      </c>
      <c r="D32" s="36"/>
      <c r="E32" s="36">
        <v>14.09090909090909</v>
      </c>
      <c r="F32" s="85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>
      <c r="A33" s="12">
        <v>23</v>
      </c>
      <c r="B33" s="7">
        <v>170301110045</v>
      </c>
      <c r="C33" s="36">
        <v>25.454545454545453</v>
      </c>
      <c r="D33" s="36"/>
      <c r="E33" s="36">
        <v>18.181818181818183</v>
      </c>
      <c r="F33" s="85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25">
      <c r="A34" s="12">
        <v>24</v>
      </c>
      <c r="B34" s="7">
        <v>170301110046</v>
      </c>
      <c r="C34" s="36">
        <v>20.909090909090907</v>
      </c>
      <c r="D34" s="36"/>
      <c r="E34" s="36">
        <v>13.636363636363635</v>
      </c>
      <c r="F34" s="85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>
      <c r="A35" s="12">
        <v>25</v>
      </c>
      <c r="B35" s="7">
        <v>170301110047</v>
      </c>
      <c r="C35" s="36">
        <v>21.818181818181817</v>
      </c>
      <c r="D35" s="36"/>
      <c r="E35" s="36">
        <v>18.636363636363637</v>
      </c>
      <c r="F35" s="85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2">
        <v>26</v>
      </c>
      <c r="B36" s="7">
        <v>170301110050</v>
      </c>
      <c r="C36" s="36">
        <v>21.818181818181817</v>
      </c>
      <c r="D36" s="36"/>
      <c r="E36" s="36">
        <v>20.909090909090907</v>
      </c>
      <c r="F36" s="85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>
      <c r="A37" s="12">
        <v>27</v>
      </c>
      <c r="B37" s="7">
        <v>170301110052</v>
      </c>
      <c r="C37" s="36">
        <v>18.181818181818183</v>
      </c>
      <c r="D37" s="36"/>
      <c r="E37" s="36">
        <v>5.454545454545454</v>
      </c>
      <c r="F37" s="85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>
      <c r="A38" s="12">
        <v>28</v>
      </c>
      <c r="B38" s="7">
        <v>170301110054</v>
      </c>
      <c r="C38" s="36">
        <v>21.818181818181817</v>
      </c>
      <c r="D38" s="36"/>
      <c r="E38" s="36">
        <v>20.909090909090907</v>
      </c>
      <c r="F38" s="85"/>
      <c r="G38" s="12"/>
      <c r="H38" s="12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12">
        <v>29</v>
      </c>
      <c r="B39" s="7">
        <v>170301111056</v>
      </c>
      <c r="C39" s="36">
        <v>28.18181818181818</v>
      </c>
      <c r="D39" s="36"/>
      <c r="E39" s="36">
        <v>17.272727272727273</v>
      </c>
      <c r="F39" s="85"/>
      <c r="G39" s="12"/>
      <c r="H39" s="12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>
      <c r="A40" s="12">
        <v>30</v>
      </c>
      <c r="B40" s="7">
        <v>170301111057</v>
      </c>
      <c r="C40" s="36">
        <v>24.09090909090909</v>
      </c>
      <c r="D40" s="36"/>
      <c r="E40" s="36">
        <v>14.545454545454545</v>
      </c>
      <c r="F40" s="85"/>
      <c r="G40" s="12"/>
      <c r="H40" s="12"/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>
      <c r="A41" s="12">
        <v>31</v>
      </c>
      <c r="B41" s="7">
        <v>170301111059</v>
      </c>
      <c r="C41" s="36">
        <v>18.181818181818183</v>
      </c>
      <c r="D41" s="36"/>
      <c r="E41" s="36">
        <v>5.454545454545454</v>
      </c>
      <c r="F41" s="85"/>
      <c r="G41" s="12"/>
      <c r="H41" s="12"/>
      <c r="I41" s="1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>
      <c r="A42" s="12">
        <v>32</v>
      </c>
      <c r="B42" s="7">
        <v>170301111060</v>
      </c>
      <c r="C42" s="36">
        <v>25</v>
      </c>
      <c r="D42" s="36"/>
      <c r="E42" s="36">
        <v>23.636363636363637</v>
      </c>
      <c r="F42" s="85"/>
      <c r="G42" s="12"/>
      <c r="H42" s="12"/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>
      <c r="A43" s="12">
        <v>33</v>
      </c>
      <c r="B43" s="7">
        <v>170301111061</v>
      </c>
      <c r="C43" s="36">
        <v>21.363636363636363</v>
      </c>
      <c r="D43" s="36"/>
      <c r="E43" s="36">
        <v>19.545454545454547</v>
      </c>
      <c r="F43" s="85"/>
      <c r="G43" s="12"/>
      <c r="H43" s="12"/>
      <c r="I43" s="1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25">
      <c r="A44" s="12">
        <v>34</v>
      </c>
      <c r="B44" s="7">
        <v>170301111062</v>
      </c>
      <c r="C44" s="36">
        <v>18.636363636363637</v>
      </c>
      <c r="D44" s="36"/>
      <c r="E44" s="36">
        <v>4.545454545454546</v>
      </c>
      <c r="F44" s="85"/>
      <c r="G44" s="12"/>
      <c r="H44" s="12"/>
      <c r="I44" s="1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>
      <c r="A45" s="12">
        <v>35</v>
      </c>
      <c r="B45" s="7">
        <v>170301111063</v>
      </c>
      <c r="C45" s="36">
        <v>18.636363636363637</v>
      </c>
      <c r="D45" s="36"/>
      <c r="E45" s="36">
        <v>6.363636363636363</v>
      </c>
      <c r="F45" s="85"/>
      <c r="G45" s="12"/>
      <c r="H45" s="12"/>
      <c r="I45" s="1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25">
      <c r="A46" s="12"/>
      <c r="B46" s="7"/>
      <c r="C46" s="36"/>
      <c r="D46" s="36"/>
      <c r="E46" s="36"/>
      <c r="F46" s="85"/>
      <c r="G46" s="12"/>
      <c r="H46" s="12"/>
      <c r="I46" s="1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4.25">
      <c r="A47" s="12"/>
      <c r="B47" s="7"/>
      <c r="C47" s="36"/>
      <c r="D47" s="36"/>
      <c r="E47" s="36"/>
      <c r="F47" s="85"/>
      <c r="G47" s="12"/>
      <c r="H47" s="12"/>
      <c r="I47" s="1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.25">
      <c r="A48" s="12"/>
      <c r="B48" s="7"/>
      <c r="C48" s="36"/>
      <c r="D48" s="36"/>
      <c r="E48" s="36"/>
      <c r="F48" s="85"/>
      <c r="G48" s="12"/>
      <c r="H48" s="12"/>
      <c r="I48" s="1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4.25">
      <c r="A49" s="12"/>
      <c r="B49" s="7"/>
      <c r="C49" s="36"/>
      <c r="D49" s="36"/>
      <c r="E49" s="36"/>
      <c r="F49" s="85"/>
      <c r="G49" s="12"/>
      <c r="H49" s="12"/>
      <c r="I49" s="1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4.25">
      <c r="A50" s="12"/>
      <c r="B50" s="7"/>
      <c r="C50" s="36"/>
      <c r="D50" s="36"/>
      <c r="E50" s="36"/>
      <c r="F50" s="85"/>
      <c r="G50" s="12"/>
      <c r="H50" s="12"/>
      <c r="I50" s="1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4.25">
      <c r="A51" s="12"/>
      <c r="B51" s="7"/>
      <c r="C51" s="36"/>
      <c r="D51" s="36"/>
      <c r="E51" s="36"/>
      <c r="F51" s="85"/>
      <c r="G51" s="12"/>
      <c r="H51" s="12"/>
      <c r="I51" s="1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4.25">
      <c r="A52" s="12"/>
      <c r="B52" s="7"/>
      <c r="C52" s="36"/>
      <c r="D52" s="36"/>
      <c r="E52" s="36"/>
      <c r="F52" s="85"/>
      <c r="G52" s="12"/>
      <c r="H52" s="12"/>
      <c r="I52" s="1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4.25">
      <c r="A53" s="12"/>
      <c r="B53" s="7"/>
      <c r="C53" s="36"/>
      <c r="D53" s="36"/>
      <c r="E53" s="36"/>
      <c r="F53" s="85"/>
      <c r="G53" s="12"/>
      <c r="H53" s="12"/>
      <c r="I53" s="1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6" ht="14.25">
      <c r="A54" s="12"/>
      <c r="B54" s="55"/>
      <c r="C54" s="55"/>
      <c r="D54" s="55"/>
      <c r="E54" s="55"/>
      <c r="F54" s="233"/>
    </row>
    <row r="55" spans="1:6" ht="14.25">
      <c r="A55" s="12"/>
      <c r="B55" s="55"/>
      <c r="C55" s="55"/>
      <c r="D55" s="55"/>
      <c r="E55" s="55"/>
      <c r="F55" s="233"/>
    </row>
    <row r="56" spans="1:6" ht="14.25">
      <c r="A56" s="12"/>
      <c r="B56" s="55"/>
      <c r="C56" s="55"/>
      <c r="D56" s="55"/>
      <c r="E56" s="55"/>
      <c r="F56" s="233"/>
    </row>
  </sheetData>
  <sheetProtection/>
  <mergeCells count="13">
    <mergeCell ref="A1:E1"/>
    <mergeCell ref="G1:P1"/>
    <mergeCell ref="A2:E2"/>
    <mergeCell ref="A3:E3"/>
    <mergeCell ref="Q3:Y7"/>
    <mergeCell ref="A4:E4"/>
    <mergeCell ref="A5:E5"/>
    <mergeCell ref="G15:J15"/>
    <mergeCell ref="G16:J16"/>
    <mergeCell ref="G17:J17"/>
    <mergeCell ref="G19:I19"/>
    <mergeCell ref="H20:I20"/>
    <mergeCell ref="H21:I2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58"/>
  <sheetViews>
    <sheetView zoomScalePageLayoutView="0" workbookViewId="0" topLeftCell="L1">
      <selection activeCell="Q15" sqref="Q15:U16"/>
    </sheetView>
  </sheetViews>
  <sheetFormatPr defaultColWidth="9.140625" defaultRowHeight="15"/>
  <cols>
    <col min="1" max="1" width="2.57421875" style="0" bestFit="1" customWidth="1"/>
    <col min="2" max="2" width="14.28125" style="0" bestFit="1" customWidth="1"/>
    <col min="3" max="3" width="12.28125" style="0" bestFit="1" customWidth="1"/>
    <col min="4" max="4" width="12.28125" style="0" customWidth="1"/>
    <col min="5" max="5" width="12.28125" style="0" bestFit="1" customWidth="1"/>
    <col min="6" max="6" width="12.28125" style="0" customWidth="1"/>
    <col min="10" max="10" width="13.421875" style="0" customWidth="1"/>
    <col min="11" max="11" width="17.140625" style="0" bestFit="1" customWidth="1"/>
    <col min="12" max="12" width="4.28125" style="0" bestFit="1" customWidth="1"/>
    <col min="13" max="16" width="4.140625" style="0" bestFit="1" customWidth="1"/>
    <col min="17" max="17" width="7.00390625" style="0" bestFit="1" customWidth="1"/>
    <col min="18" max="21" width="7.57421875" style="0" bestFit="1" customWidth="1"/>
    <col min="22" max="22" width="4.8515625" style="0" bestFit="1" customWidth="1"/>
    <col min="23" max="25" width="5.28125" style="0" bestFit="1" customWidth="1"/>
  </cols>
  <sheetData>
    <row r="1" spans="1:25" ht="15">
      <c r="A1" s="301" t="s">
        <v>110</v>
      </c>
      <c r="B1" s="330"/>
      <c r="C1" s="330"/>
      <c r="D1" s="330"/>
      <c r="E1" s="330"/>
      <c r="F1" s="190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1"/>
      <c r="R1" s="1"/>
      <c r="S1" s="1"/>
      <c r="T1" s="1"/>
      <c r="U1" s="1"/>
      <c r="V1" s="1"/>
      <c r="W1" s="1"/>
      <c r="X1" s="1"/>
      <c r="Y1" s="1"/>
    </row>
    <row r="2" spans="1:25" ht="14.25" customHeight="1" thickBot="1">
      <c r="A2" s="301" t="s">
        <v>0</v>
      </c>
      <c r="B2" s="330"/>
      <c r="C2" s="330"/>
      <c r="D2" s="330"/>
      <c r="E2" s="330"/>
      <c r="F2" s="190"/>
      <c r="G2" s="236"/>
      <c r="H2" s="237"/>
      <c r="I2" s="237"/>
      <c r="J2" s="238"/>
      <c r="K2" s="238"/>
      <c r="L2" s="238"/>
      <c r="M2" s="238"/>
      <c r="N2" s="238"/>
      <c r="O2" s="238"/>
      <c r="P2" s="238"/>
      <c r="Q2" s="1"/>
      <c r="R2" s="1"/>
      <c r="S2" s="1"/>
      <c r="T2" s="1"/>
      <c r="U2" s="1"/>
      <c r="V2" s="1"/>
      <c r="W2" s="1"/>
      <c r="X2" s="1"/>
      <c r="Y2" s="1"/>
    </row>
    <row r="3" spans="1:25" ht="43.5">
      <c r="A3" s="301" t="s">
        <v>155</v>
      </c>
      <c r="B3" s="330"/>
      <c r="C3" s="330"/>
      <c r="D3" s="330"/>
      <c r="E3" s="330"/>
      <c r="F3" s="190"/>
      <c r="G3" s="78"/>
      <c r="H3" s="153"/>
      <c r="I3" s="78" t="s">
        <v>230</v>
      </c>
      <c r="J3" s="89" t="s">
        <v>231</v>
      </c>
      <c r="K3" s="89" t="s">
        <v>232</v>
      </c>
      <c r="L3" s="238"/>
      <c r="M3" s="235"/>
      <c r="N3" s="235"/>
      <c r="O3" s="238"/>
      <c r="P3" s="238"/>
      <c r="Q3" s="309" t="s">
        <v>254</v>
      </c>
      <c r="R3" s="309"/>
      <c r="S3" s="309"/>
      <c r="T3" s="309"/>
      <c r="U3" s="309"/>
      <c r="V3" s="309"/>
      <c r="W3" s="309"/>
      <c r="X3" s="309"/>
      <c r="Y3" s="310"/>
    </row>
    <row r="4" spans="1:25" ht="28.5">
      <c r="A4" s="301" t="s">
        <v>156</v>
      </c>
      <c r="B4" s="330"/>
      <c r="C4" s="330"/>
      <c r="D4" s="330"/>
      <c r="E4" s="330"/>
      <c r="F4" s="190"/>
      <c r="G4" s="78" t="s">
        <v>256</v>
      </c>
      <c r="H4" s="150"/>
      <c r="I4" s="151"/>
      <c r="J4" s="223" t="s">
        <v>233</v>
      </c>
      <c r="K4" s="223">
        <v>3</v>
      </c>
      <c r="L4" s="238"/>
      <c r="M4" s="235"/>
      <c r="N4" s="235"/>
      <c r="O4" s="238"/>
      <c r="P4" s="238"/>
      <c r="Q4" s="312"/>
      <c r="R4" s="355"/>
      <c r="S4" s="355"/>
      <c r="T4" s="355"/>
      <c r="U4" s="355"/>
      <c r="V4" s="355"/>
      <c r="W4" s="355"/>
      <c r="X4" s="355"/>
      <c r="Y4" s="313"/>
    </row>
    <row r="5" spans="1:25" ht="15">
      <c r="A5" s="301" t="s">
        <v>157</v>
      </c>
      <c r="B5" s="330"/>
      <c r="C5" s="330"/>
      <c r="D5" s="330"/>
      <c r="E5" s="330"/>
      <c r="F5" s="190"/>
      <c r="G5" s="78" t="s">
        <v>234</v>
      </c>
      <c r="H5" s="156">
        <f>D12</f>
        <v>56.25</v>
      </c>
      <c r="I5" s="151"/>
      <c r="J5" s="224" t="s">
        <v>235</v>
      </c>
      <c r="K5" s="224">
        <v>2</v>
      </c>
      <c r="L5" s="238"/>
      <c r="M5" s="235"/>
      <c r="N5" s="235"/>
      <c r="O5" s="238"/>
      <c r="P5" s="238"/>
      <c r="Q5" s="312"/>
      <c r="R5" s="355"/>
      <c r="S5" s="355"/>
      <c r="T5" s="355"/>
      <c r="U5" s="355"/>
      <c r="V5" s="355"/>
      <c r="W5" s="355"/>
      <c r="X5" s="355"/>
      <c r="Y5" s="313"/>
    </row>
    <row r="6" spans="1:25" ht="15">
      <c r="A6" s="12"/>
      <c r="B6" s="52" t="s">
        <v>1</v>
      </c>
      <c r="C6" s="14" t="s">
        <v>76</v>
      </c>
      <c r="D6" s="124"/>
      <c r="E6" s="124" t="s">
        <v>77</v>
      </c>
      <c r="F6" s="127"/>
      <c r="G6" s="78" t="s">
        <v>236</v>
      </c>
      <c r="H6" s="156">
        <f>F12</f>
        <v>10.416666666666668</v>
      </c>
      <c r="I6" s="151"/>
      <c r="J6" s="225" t="s">
        <v>237</v>
      </c>
      <c r="K6" s="225">
        <v>1</v>
      </c>
      <c r="L6" s="238"/>
      <c r="M6" s="235"/>
      <c r="N6" s="235"/>
      <c r="O6" s="238"/>
      <c r="P6" s="238"/>
      <c r="Q6" s="312"/>
      <c r="R6" s="355"/>
      <c r="S6" s="355"/>
      <c r="T6" s="355"/>
      <c r="U6" s="355"/>
      <c r="V6" s="355"/>
      <c r="W6" s="355"/>
      <c r="X6" s="355"/>
      <c r="Y6" s="313"/>
    </row>
    <row r="7" spans="1:25" ht="24" customHeight="1" thickBot="1">
      <c r="A7" s="12"/>
      <c r="B7" s="52" t="s">
        <v>2</v>
      </c>
      <c r="C7" s="53" t="s">
        <v>78</v>
      </c>
      <c r="D7" s="207"/>
      <c r="E7" s="207" t="s">
        <v>78</v>
      </c>
      <c r="F7" s="193"/>
      <c r="G7" s="78" t="s">
        <v>238</v>
      </c>
      <c r="H7" s="162">
        <f>AVERAGE(H5:H6)</f>
        <v>33.333333333333336</v>
      </c>
      <c r="I7" s="163">
        <v>0.6</v>
      </c>
      <c r="J7" s="226" t="s">
        <v>239</v>
      </c>
      <c r="K7" s="226">
        <v>0</v>
      </c>
      <c r="L7" s="238"/>
      <c r="M7" s="238"/>
      <c r="N7" s="238"/>
      <c r="O7" s="238"/>
      <c r="P7" s="238"/>
      <c r="Q7" s="315"/>
      <c r="R7" s="315"/>
      <c r="S7" s="315"/>
      <c r="T7" s="315"/>
      <c r="U7" s="315"/>
      <c r="V7" s="315"/>
      <c r="W7" s="315"/>
      <c r="X7" s="315"/>
      <c r="Y7" s="316"/>
    </row>
    <row r="8" spans="1:25" ht="28.5">
      <c r="A8" s="12"/>
      <c r="B8" s="52" t="s">
        <v>3</v>
      </c>
      <c r="C8" s="53" t="s">
        <v>4</v>
      </c>
      <c r="D8" s="53"/>
      <c r="E8" s="53" t="s">
        <v>84</v>
      </c>
      <c r="F8" s="193"/>
      <c r="G8" s="209" t="s">
        <v>240</v>
      </c>
      <c r="H8" s="78" t="s">
        <v>252</v>
      </c>
      <c r="I8" s="210"/>
      <c r="J8" s="152"/>
      <c r="K8" s="15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2"/>
      <c r="B9" s="52" t="s">
        <v>5</v>
      </c>
      <c r="C9" s="53" t="s">
        <v>75</v>
      </c>
      <c r="D9" s="53"/>
      <c r="E9" s="53" t="s">
        <v>75</v>
      </c>
      <c r="F9" s="207"/>
      <c r="G9" s="145"/>
      <c r="H9" s="125"/>
      <c r="I9" s="125"/>
      <c r="J9" s="115"/>
      <c r="K9" s="204" t="s">
        <v>82</v>
      </c>
      <c r="L9" s="54" t="s">
        <v>89</v>
      </c>
      <c r="M9" s="29" t="s">
        <v>97</v>
      </c>
      <c r="N9" s="29" t="s">
        <v>98</v>
      </c>
      <c r="O9" s="29" t="s">
        <v>99</v>
      </c>
      <c r="P9" s="29" t="s">
        <v>100</v>
      </c>
      <c r="Q9" s="29" t="s">
        <v>101</v>
      </c>
      <c r="R9" s="29" t="s">
        <v>102</v>
      </c>
      <c r="S9" s="29" t="s">
        <v>103</v>
      </c>
      <c r="T9" s="29" t="s">
        <v>104</v>
      </c>
      <c r="U9" s="29" t="s">
        <v>109</v>
      </c>
      <c r="V9" s="29" t="s">
        <v>105</v>
      </c>
      <c r="W9" s="29" t="s">
        <v>106</v>
      </c>
      <c r="X9" s="29" t="s">
        <v>107</v>
      </c>
      <c r="Y9" s="29" t="s">
        <v>108</v>
      </c>
    </row>
    <row r="10" spans="1:25" ht="15">
      <c r="A10" s="12"/>
      <c r="B10" s="52" t="s">
        <v>8</v>
      </c>
      <c r="C10" s="53">
        <v>50</v>
      </c>
      <c r="D10" s="86">
        <f>0.55*C10</f>
        <v>27.500000000000004</v>
      </c>
      <c r="E10" s="19">
        <v>50</v>
      </c>
      <c r="F10" s="86">
        <f>0.55*E10</f>
        <v>27.500000000000004</v>
      </c>
      <c r="G10" s="203" t="s">
        <v>6</v>
      </c>
      <c r="H10" s="125"/>
      <c r="I10" s="125"/>
      <c r="J10" s="125"/>
      <c r="K10" s="205">
        <v>3</v>
      </c>
      <c r="L10" s="46">
        <v>3</v>
      </c>
      <c r="M10" s="31">
        <v>3</v>
      </c>
      <c r="N10" s="31">
        <v>2</v>
      </c>
      <c r="O10" s="31">
        <v>2</v>
      </c>
      <c r="P10" s="31">
        <v>3</v>
      </c>
      <c r="Q10" s="31"/>
      <c r="R10" s="31"/>
      <c r="S10" s="31"/>
      <c r="T10" s="31"/>
      <c r="U10" s="31"/>
      <c r="V10" s="31">
        <v>3</v>
      </c>
      <c r="W10" s="31">
        <v>3</v>
      </c>
      <c r="X10" s="31">
        <v>3</v>
      </c>
      <c r="Y10" s="31">
        <v>3</v>
      </c>
    </row>
    <row r="11" spans="1:25" ht="15">
      <c r="A11" s="12">
        <v>1</v>
      </c>
      <c r="B11" s="7">
        <v>170301110004</v>
      </c>
      <c r="C11" s="36">
        <v>32.142857142857146</v>
      </c>
      <c r="D11" s="75">
        <f>COUNTIF(C11:C58,"&gt;="&amp;D10)</f>
        <v>27</v>
      </c>
      <c r="E11" s="36">
        <v>30</v>
      </c>
      <c r="F11" s="75">
        <f>COUNTIF(E11:E58,"&gt;="&amp;F10)</f>
        <v>5</v>
      </c>
      <c r="G11" s="203" t="s">
        <v>7</v>
      </c>
      <c r="H11" s="125"/>
      <c r="I11" s="125"/>
      <c r="J11" s="125"/>
      <c r="K11" s="206">
        <v>3</v>
      </c>
      <c r="L11" s="23">
        <v>3</v>
      </c>
      <c r="M11" s="31">
        <v>3</v>
      </c>
      <c r="N11" s="31">
        <v>2</v>
      </c>
      <c r="O11" s="31">
        <v>2</v>
      </c>
      <c r="P11" s="31">
        <v>3</v>
      </c>
      <c r="Q11" s="31"/>
      <c r="R11" s="31"/>
      <c r="S11" s="31"/>
      <c r="T11" s="31"/>
      <c r="U11" s="31"/>
      <c r="V11" s="31">
        <v>3</v>
      </c>
      <c r="W11" s="31">
        <v>3</v>
      </c>
      <c r="X11" s="31">
        <v>3</v>
      </c>
      <c r="Y11" s="31">
        <v>3</v>
      </c>
    </row>
    <row r="12" spans="1:25" ht="15">
      <c r="A12" s="12">
        <v>2</v>
      </c>
      <c r="B12" s="7">
        <v>170301110006</v>
      </c>
      <c r="C12" s="36">
        <v>23.57142857142857</v>
      </c>
      <c r="D12" s="75">
        <f>D11/$A$58*100</f>
        <v>56.25</v>
      </c>
      <c r="E12" s="36">
        <v>14.285714285714285</v>
      </c>
      <c r="F12" s="75">
        <f>F11/$A$58*100</f>
        <v>10.416666666666668</v>
      </c>
      <c r="G12" s="203" t="s">
        <v>72</v>
      </c>
      <c r="H12" s="125"/>
      <c r="I12" s="125"/>
      <c r="J12" s="125"/>
      <c r="K12" s="206">
        <v>3</v>
      </c>
      <c r="L12" s="23">
        <v>3</v>
      </c>
      <c r="M12" s="31">
        <v>3</v>
      </c>
      <c r="N12" s="31">
        <v>2</v>
      </c>
      <c r="O12" s="31">
        <v>2</v>
      </c>
      <c r="P12" s="31">
        <v>3</v>
      </c>
      <c r="Q12" s="31"/>
      <c r="R12" s="31"/>
      <c r="S12" s="31"/>
      <c r="T12" s="31"/>
      <c r="U12" s="31"/>
      <c r="V12" s="31">
        <v>3</v>
      </c>
      <c r="W12" s="31">
        <v>3</v>
      </c>
      <c r="X12" s="31">
        <v>3</v>
      </c>
      <c r="Y12" s="31">
        <v>3</v>
      </c>
    </row>
    <row r="13" spans="1:25" ht="15">
      <c r="A13" s="12">
        <v>3</v>
      </c>
      <c r="B13" s="7">
        <v>170301110007</v>
      </c>
      <c r="C13" s="36">
        <v>14.285714285714285</v>
      </c>
      <c r="D13" s="36"/>
      <c r="E13" s="36">
        <v>10</v>
      </c>
      <c r="F13" s="83"/>
      <c r="G13" s="203" t="s">
        <v>73</v>
      </c>
      <c r="H13" s="125"/>
      <c r="I13" s="125"/>
      <c r="J13" s="125"/>
      <c r="K13" s="206">
        <v>3</v>
      </c>
      <c r="L13" s="23">
        <v>3</v>
      </c>
      <c r="M13" s="31">
        <v>3</v>
      </c>
      <c r="N13" s="31">
        <v>2</v>
      </c>
      <c r="O13" s="31">
        <v>2</v>
      </c>
      <c r="P13" s="31">
        <v>3</v>
      </c>
      <c r="Q13" s="31"/>
      <c r="R13" s="31"/>
      <c r="S13" s="31"/>
      <c r="T13" s="31"/>
      <c r="U13" s="31"/>
      <c r="V13" s="31">
        <v>3</v>
      </c>
      <c r="W13" s="31">
        <v>3</v>
      </c>
      <c r="X13" s="31">
        <v>3</v>
      </c>
      <c r="Y13" s="31">
        <v>3</v>
      </c>
    </row>
    <row r="14" spans="1:25" ht="15">
      <c r="A14" s="12">
        <v>4</v>
      </c>
      <c r="B14" s="7">
        <v>170301110008</v>
      </c>
      <c r="C14" s="36">
        <v>30</v>
      </c>
      <c r="D14" s="36"/>
      <c r="E14" s="36">
        <v>14.285714285714285</v>
      </c>
      <c r="F14" s="83"/>
      <c r="G14" s="203" t="s">
        <v>74</v>
      </c>
      <c r="H14" s="125"/>
      <c r="I14" s="125"/>
      <c r="J14" s="125"/>
      <c r="K14" s="206">
        <v>3</v>
      </c>
      <c r="L14" s="23">
        <v>3</v>
      </c>
      <c r="M14" s="31">
        <v>3</v>
      </c>
      <c r="N14" s="31">
        <v>2</v>
      </c>
      <c r="O14" s="31">
        <v>2</v>
      </c>
      <c r="P14" s="31">
        <v>3</v>
      </c>
      <c r="Q14" s="31"/>
      <c r="R14" s="31"/>
      <c r="S14" s="31"/>
      <c r="T14" s="31"/>
      <c r="U14" s="31"/>
      <c r="V14" s="31">
        <v>3</v>
      </c>
      <c r="W14" s="31">
        <v>3</v>
      </c>
      <c r="X14" s="31">
        <v>3</v>
      </c>
      <c r="Y14" s="31">
        <v>3</v>
      </c>
    </row>
    <row r="15" spans="1:25" ht="15">
      <c r="A15" s="12">
        <v>5</v>
      </c>
      <c r="B15" s="7">
        <v>170301110012</v>
      </c>
      <c r="C15" s="36">
        <v>23.57142857142857</v>
      </c>
      <c r="D15" s="36"/>
      <c r="E15" s="36">
        <v>9.285714285714286</v>
      </c>
      <c r="F15" s="83"/>
      <c r="G15" s="319" t="s">
        <v>259</v>
      </c>
      <c r="H15" s="340"/>
      <c r="I15" s="340"/>
      <c r="J15" s="341"/>
      <c r="K15" s="25">
        <f>AVERAGE(K10:K14)</f>
        <v>3</v>
      </c>
      <c r="L15" s="25">
        <f>AVERAGE(L10:L14)</f>
        <v>3</v>
      </c>
      <c r="M15" s="25">
        <f aca="true" t="shared" si="0" ref="M15:Y15">AVERAGE(M10:M14)</f>
        <v>3</v>
      </c>
      <c r="N15" s="25">
        <f t="shared" si="0"/>
        <v>2</v>
      </c>
      <c r="O15" s="25">
        <f t="shared" si="0"/>
        <v>2</v>
      </c>
      <c r="P15" s="25">
        <f t="shared" si="0"/>
        <v>3</v>
      </c>
      <c r="Q15" s="25"/>
      <c r="R15" s="25"/>
      <c r="S15" s="25"/>
      <c r="T15" s="25"/>
      <c r="U15" s="25"/>
      <c r="V15" s="25">
        <f t="shared" si="0"/>
        <v>3</v>
      </c>
      <c r="W15" s="25">
        <f t="shared" si="0"/>
        <v>3</v>
      </c>
      <c r="X15" s="25">
        <f t="shared" si="0"/>
        <v>3</v>
      </c>
      <c r="Y15" s="25">
        <f t="shared" si="0"/>
        <v>3</v>
      </c>
    </row>
    <row r="16" spans="1:25" ht="15">
      <c r="A16" s="12">
        <v>6</v>
      </c>
      <c r="B16" s="7">
        <v>170301110013</v>
      </c>
      <c r="C16" s="36">
        <v>31.428571428571427</v>
      </c>
      <c r="D16" s="36"/>
      <c r="E16" s="36">
        <v>26.42857142857143</v>
      </c>
      <c r="F16" s="84"/>
      <c r="G16" s="351" t="s">
        <v>83</v>
      </c>
      <c r="H16" s="352"/>
      <c r="I16" s="352"/>
      <c r="J16" s="353"/>
      <c r="K16" s="120">
        <f>K15*$H$7/100</f>
        <v>1</v>
      </c>
      <c r="L16" s="120">
        <f aca="true" t="shared" si="1" ref="L16:Y16">L15*$H$7/100</f>
        <v>1</v>
      </c>
      <c r="M16" s="120">
        <f t="shared" si="1"/>
        <v>1</v>
      </c>
      <c r="N16" s="120">
        <f t="shared" si="1"/>
        <v>0.6666666666666667</v>
      </c>
      <c r="O16" s="120">
        <f t="shared" si="1"/>
        <v>0.6666666666666667</v>
      </c>
      <c r="P16" s="120">
        <f t="shared" si="1"/>
        <v>1</v>
      </c>
      <c r="Q16" s="120"/>
      <c r="R16" s="120"/>
      <c r="S16" s="120"/>
      <c r="T16" s="120"/>
      <c r="U16" s="120"/>
      <c r="V16" s="120">
        <f t="shared" si="1"/>
        <v>1</v>
      </c>
      <c r="W16" s="120">
        <f t="shared" si="1"/>
        <v>1</v>
      </c>
      <c r="X16" s="120">
        <f t="shared" si="1"/>
        <v>1</v>
      </c>
      <c r="Y16" s="120">
        <f t="shared" si="1"/>
        <v>1</v>
      </c>
    </row>
    <row r="17" spans="1:25" ht="14.25" customHeight="1">
      <c r="A17" s="12">
        <v>7</v>
      </c>
      <c r="B17" s="7">
        <v>170301110014</v>
      </c>
      <c r="C17" s="36">
        <v>21.428571428571427</v>
      </c>
      <c r="D17" s="83"/>
      <c r="E17" s="83">
        <v>16.428571428571427</v>
      </c>
      <c r="F17" s="85"/>
      <c r="G17" s="354"/>
      <c r="H17" s="354"/>
      <c r="I17" s="354"/>
      <c r="J17" s="354"/>
      <c r="K17" s="110"/>
      <c r="L17" s="110"/>
      <c r="M17" s="110"/>
      <c r="N17" s="110"/>
      <c r="O17" s="110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2">
        <v>8</v>
      </c>
      <c r="B18" s="7">
        <v>170301110015</v>
      </c>
      <c r="C18" s="36">
        <v>21.428571428571427</v>
      </c>
      <c r="D18" s="83"/>
      <c r="E18" s="83">
        <v>15.714285714285714</v>
      </c>
      <c r="F18" s="85"/>
      <c r="G18" s="37"/>
      <c r="H18" s="37"/>
      <c r="I18" s="37"/>
      <c r="J18" s="110"/>
      <c r="K18" s="110"/>
      <c r="L18" s="110"/>
      <c r="M18" s="110"/>
      <c r="N18" s="110"/>
      <c r="O18" s="110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12">
        <v>9</v>
      </c>
      <c r="B19" s="7">
        <v>170301110016</v>
      </c>
      <c r="C19" s="36">
        <v>25</v>
      </c>
      <c r="D19" s="83"/>
      <c r="E19" s="83">
        <v>17.142857142857142</v>
      </c>
      <c r="F19" s="85"/>
      <c r="G19" s="332"/>
      <c r="H19" s="332"/>
      <c r="I19" s="332"/>
      <c r="J19" s="110"/>
      <c r="K19" s="110"/>
      <c r="L19" s="110"/>
      <c r="M19" s="110"/>
      <c r="N19" s="110"/>
      <c r="O19" s="110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2">
        <v>10</v>
      </c>
      <c r="B20" s="7">
        <v>170301110017</v>
      </c>
      <c r="C20" s="36">
        <v>32.857142857142854</v>
      </c>
      <c r="D20" s="83"/>
      <c r="E20" s="83">
        <v>15.714285714285714</v>
      </c>
      <c r="F20" s="85"/>
      <c r="G20" s="113"/>
      <c r="H20" s="329"/>
      <c r="I20" s="329"/>
      <c r="J20" s="110"/>
      <c r="K20" s="92"/>
      <c r="L20" s="110"/>
      <c r="M20" s="110"/>
      <c r="N20" s="110"/>
      <c r="O20" s="110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2">
        <v>11</v>
      </c>
      <c r="B21" s="7">
        <v>170301110019</v>
      </c>
      <c r="C21" s="36">
        <v>30.714285714285715</v>
      </c>
      <c r="D21" s="83"/>
      <c r="E21" s="83">
        <v>25</v>
      </c>
      <c r="F21" s="85"/>
      <c r="G21" s="113"/>
      <c r="H21" s="329"/>
      <c r="I21" s="329"/>
      <c r="J21" s="110"/>
      <c r="K21" s="110"/>
      <c r="L21" s="110"/>
      <c r="M21" s="110"/>
      <c r="N21" s="110"/>
      <c r="O21" s="110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>
      <c r="A22" s="12">
        <v>12</v>
      </c>
      <c r="B22" s="7">
        <v>170301110020</v>
      </c>
      <c r="C22" s="36">
        <v>15</v>
      </c>
      <c r="D22" s="83"/>
      <c r="E22" s="83">
        <v>18</v>
      </c>
      <c r="F22" s="85"/>
      <c r="G22" s="37"/>
      <c r="H22" s="37"/>
      <c r="I22" s="37"/>
      <c r="J22" s="110"/>
      <c r="K22" s="110"/>
      <c r="L22" s="110"/>
      <c r="M22" s="110"/>
      <c r="N22" s="110"/>
      <c r="O22" s="110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12">
        <v>13</v>
      </c>
      <c r="B23" s="7">
        <v>170301110021</v>
      </c>
      <c r="C23" s="36">
        <v>31.428571428571427</v>
      </c>
      <c r="D23" s="36"/>
      <c r="E23" s="36">
        <v>19.28571428571429</v>
      </c>
      <c r="F23" s="85"/>
      <c r="G23" s="12"/>
      <c r="H23" s="12"/>
      <c r="I23" s="1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12">
        <v>14</v>
      </c>
      <c r="B24" s="7">
        <v>170301110022</v>
      </c>
      <c r="C24" s="36">
        <v>32.857142857142854</v>
      </c>
      <c r="D24" s="36"/>
      <c r="E24" s="36">
        <v>26.42857142857143</v>
      </c>
      <c r="F24" s="85"/>
      <c r="G24" s="12"/>
      <c r="H24" s="12"/>
      <c r="I24" s="1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>
      <c r="A25" s="12">
        <v>15</v>
      </c>
      <c r="B25" s="7">
        <v>170301110023</v>
      </c>
      <c r="C25" s="36">
        <v>32.857142857142854</v>
      </c>
      <c r="D25" s="36"/>
      <c r="E25" s="36">
        <v>22.857142857142858</v>
      </c>
      <c r="F25" s="85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>
      <c r="A26" s="12">
        <v>16</v>
      </c>
      <c r="B26" s="7">
        <v>170301110025</v>
      </c>
      <c r="C26" s="36">
        <v>30.714285714285715</v>
      </c>
      <c r="D26" s="36"/>
      <c r="E26" s="36">
        <v>23.57142857142857</v>
      </c>
      <c r="F26" s="85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12">
        <v>17</v>
      </c>
      <c r="B27" s="7">
        <v>170301110027</v>
      </c>
      <c r="C27" s="36">
        <v>29.28571428571429</v>
      </c>
      <c r="D27" s="36"/>
      <c r="E27" s="36">
        <v>15.714285714285714</v>
      </c>
      <c r="F27" s="85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>
      <c r="A28" s="12">
        <v>18</v>
      </c>
      <c r="B28" s="7">
        <v>170301110028</v>
      </c>
      <c r="C28" s="36">
        <v>28.57142857142857</v>
      </c>
      <c r="D28" s="36"/>
      <c r="E28" s="36">
        <v>22.142857142857142</v>
      </c>
      <c r="F28" s="85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>
      <c r="A29" s="12">
        <v>19</v>
      </c>
      <c r="B29" s="7">
        <v>170301110031</v>
      </c>
      <c r="C29" s="36">
        <v>26.42857142857143</v>
      </c>
      <c r="D29" s="36"/>
      <c r="E29" s="36">
        <v>16.428571428571427</v>
      </c>
      <c r="F29" s="85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>
      <c r="A30" s="12">
        <v>20</v>
      </c>
      <c r="B30" s="7">
        <v>170301110036</v>
      </c>
      <c r="C30" s="36">
        <v>30</v>
      </c>
      <c r="D30" s="36"/>
      <c r="E30" s="36">
        <v>22.857142857142858</v>
      </c>
      <c r="F30" s="85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>
      <c r="A31" s="12">
        <v>21</v>
      </c>
      <c r="B31" s="7">
        <v>170301110037</v>
      </c>
      <c r="C31" s="36">
        <v>29.28571428571429</v>
      </c>
      <c r="D31" s="36"/>
      <c r="E31" s="36">
        <v>17.857142857142858</v>
      </c>
      <c r="F31" s="85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25">
      <c r="A32" s="12">
        <v>22</v>
      </c>
      <c r="B32" s="7">
        <v>170301110039</v>
      </c>
      <c r="C32" s="36">
        <v>25</v>
      </c>
      <c r="D32" s="36"/>
      <c r="E32" s="36">
        <v>9.285714285714286</v>
      </c>
      <c r="F32" s="85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>
      <c r="A33" s="12">
        <v>23</v>
      </c>
      <c r="B33" s="7">
        <v>170301110042</v>
      </c>
      <c r="C33" s="36">
        <v>30.714285714285715</v>
      </c>
      <c r="D33" s="36"/>
      <c r="E33" s="36">
        <v>14.285714285714285</v>
      </c>
      <c r="F33" s="85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25">
      <c r="A34" s="12">
        <v>24</v>
      </c>
      <c r="B34" s="7">
        <v>170301110044</v>
      </c>
      <c r="C34" s="36">
        <v>29.28571428571429</v>
      </c>
      <c r="D34" s="36"/>
      <c r="E34" s="36">
        <v>14.285714285714285</v>
      </c>
      <c r="F34" s="85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>
      <c r="A35" s="12">
        <v>25</v>
      </c>
      <c r="B35" s="7">
        <v>170301110045</v>
      </c>
      <c r="C35" s="36">
        <v>30.714285714285715</v>
      </c>
      <c r="D35" s="36"/>
      <c r="E35" s="36">
        <v>15</v>
      </c>
      <c r="F35" s="85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2">
        <v>26</v>
      </c>
      <c r="B36" s="7">
        <v>170301110046</v>
      </c>
      <c r="C36" s="36">
        <v>25</v>
      </c>
      <c r="D36" s="36"/>
      <c r="E36" s="36">
        <v>9.285714285714286</v>
      </c>
      <c r="F36" s="85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>
      <c r="A37" s="12">
        <v>27</v>
      </c>
      <c r="B37" s="7">
        <v>170301110047</v>
      </c>
      <c r="C37" s="36">
        <v>28.57142857142857</v>
      </c>
      <c r="D37" s="36"/>
      <c r="E37" s="36">
        <v>14.285714285714285</v>
      </c>
      <c r="F37" s="85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>
      <c r="A38" s="12">
        <v>28</v>
      </c>
      <c r="B38" s="7">
        <v>170301110048</v>
      </c>
      <c r="C38" s="36">
        <v>3.571428571428571</v>
      </c>
      <c r="D38" s="36"/>
      <c r="E38" s="36">
        <v>15</v>
      </c>
      <c r="F38" s="85"/>
      <c r="G38" s="12"/>
      <c r="H38" s="12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12">
        <v>29</v>
      </c>
      <c r="B39" s="7">
        <v>170301110050</v>
      </c>
      <c r="C39" s="36">
        <v>30</v>
      </c>
      <c r="D39" s="36"/>
      <c r="E39" s="36">
        <v>21.428571428571427</v>
      </c>
      <c r="F39" s="85"/>
      <c r="G39" s="12"/>
      <c r="H39" s="12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>
      <c r="A40" s="12">
        <v>30</v>
      </c>
      <c r="B40" s="7">
        <v>170301110052</v>
      </c>
      <c r="C40" s="36">
        <v>30</v>
      </c>
      <c r="D40" s="36"/>
      <c r="E40" s="36">
        <v>11.428571428571429</v>
      </c>
      <c r="F40" s="85"/>
      <c r="G40" s="12"/>
      <c r="H40" s="12"/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>
      <c r="A41" s="12">
        <v>31</v>
      </c>
      <c r="B41" s="7">
        <v>170301110054</v>
      </c>
      <c r="C41" s="36">
        <v>30.714285714285715</v>
      </c>
      <c r="D41" s="36"/>
      <c r="E41" s="36">
        <v>20</v>
      </c>
      <c r="F41" s="85"/>
      <c r="G41" s="12"/>
      <c r="H41" s="12"/>
      <c r="I41" s="1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>
      <c r="A42" s="12">
        <v>32</v>
      </c>
      <c r="B42" s="7">
        <v>170301111056</v>
      </c>
      <c r="C42" s="36">
        <v>31.428571428571427</v>
      </c>
      <c r="D42" s="36"/>
      <c r="E42" s="36">
        <v>21.428571428571427</v>
      </c>
      <c r="F42" s="85"/>
      <c r="G42" s="12"/>
      <c r="H42" s="12"/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>
      <c r="A43" s="12">
        <v>33</v>
      </c>
      <c r="B43" s="7">
        <v>170301111057</v>
      </c>
      <c r="C43" s="36">
        <v>32.857142857142854</v>
      </c>
      <c r="D43" s="36"/>
      <c r="E43" s="36">
        <v>20</v>
      </c>
      <c r="F43" s="85"/>
      <c r="G43" s="12"/>
      <c r="H43" s="12"/>
      <c r="I43" s="1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25">
      <c r="A44" s="12">
        <v>34</v>
      </c>
      <c r="B44" s="7">
        <v>170301111058</v>
      </c>
      <c r="C44" s="36">
        <v>13.571428571428571</v>
      </c>
      <c r="D44" s="36"/>
      <c r="E44" s="36">
        <v>20</v>
      </c>
      <c r="F44" s="85"/>
      <c r="G44" s="12"/>
      <c r="H44" s="12"/>
      <c r="I44" s="1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>
      <c r="A45" s="12">
        <v>35</v>
      </c>
      <c r="B45" s="7">
        <v>170301111059</v>
      </c>
      <c r="C45" s="36">
        <v>19.28571428571429</v>
      </c>
      <c r="D45" s="36"/>
      <c r="E45" s="36">
        <v>7.857142857142857</v>
      </c>
      <c r="F45" s="85"/>
      <c r="G45" s="12"/>
      <c r="H45" s="12"/>
      <c r="I45" s="1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6" ht="14.25">
      <c r="A46" s="12">
        <v>36</v>
      </c>
      <c r="B46" s="55">
        <v>170301111060</v>
      </c>
      <c r="C46" s="38">
        <v>31.428571428571427</v>
      </c>
      <c r="D46" s="38"/>
      <c r="E46" s="38">
        <v>25.71428571428571</v>
      </c>
      <c r="F46" s="130"/>
    </row>
    <row r="47" spans="1:6" ht="14.25">
      <c r="A47" s="12">
        <v>37</v>
      </c>
      <c r="B47" s="55">
        <v>170301111061</v>
      </c>
      <c r="C47" s="38">
        <v>25.71428571428571</v>
      </c>
      <c r="D47" s="38"/>
      <c r="E47" s="38">
        <v>15</v>
      </c>
      <c r="F47" s="130"/>
    </row>
    <row r="48" spans="1:6" ht="14.25">
      <c r="A48" s="12">
        <v>38</v>
      </c>
      <c r="B48" s="55">
        <v>170301111063</v>
      </c>
      <c r="C48" s="38">
        <v>24.285714285714285</v>
      </c>
      <c r="D48" s="38"/>
      <c r="E48" s="38">
        <v>14.285714285714285</v>
      </c>
      <c r="F48" s="130"/>
    </row>
    <row r="49" spans="1:6" ht="14.25">
      <c r="A49" s="12">
        <v>39</v>
      </c>
      <c r="B49" s="55">
        <v>170301111064</v>
      </c>
      <c r="C49" s="38">
        <v>15</v>
      </c>
      <c r="D49" s="38"/>
      <c r="E49" s="38">
        <v>20</v>
      </c>
      <c r="F49" s="130"/>
    </row>
    <row r="50" spans="1:6" ht="14.25">
      <c r="A50" s="12">
        <v>40</v>
      </c>
      <c r="B50" s="55">
        <v>170101110005</v>
      </c>
      <c r="C50" s="38">
        <v>34.285714285714285</v>
      </c>
      <c r="D50" s="38"/>
      <c r="E50" s="38">
        <v>30</v>
      </c>
      <c r="F50" s="130"/>
    </row>
    <row r="51" spans="1:6" ht="14.25">
      <c r="A51" s="12">
        <v>41</v>
      </c>
      <c r="B51" s="55">
        <v>170101110007</v>
      </c>
      <c r="C51" s="38">
        <v>21.428571428571427</v>
      </c>
      <c r="D51" s="38"/>
      <c r="E51" s="38">
        <v>19.28571428571429</v>
      </c>
      <c r="F51" s="130"/>
    </row>
    <row r="52" spans="1:6" ht="14.25">
      <c r="A52" s="12">
        <v>42</v>
      </c>
      <c r="B52" s="55">
        <v>170101110010</v>
      </c>
      <c r="C52" s="38">
        <v>22.857142857142858</v>
      </c>
      <c r="D52" s="38"/>
      <c r="E52" s="38">
        <v>7.857142857142857</v>
      </c>
      <c r="F52" s="130"/>
    </row>
    <row r="53" spans="1:6" ht="14.25">
      <c r="A53" s="12">
        <v>43</v>
      </c>
      <c r="B53" s="55">
        <v>170101110011</v>
      </c>
      <c r="C53" s="38">
        <v>32.857142857142854</v>
      </c>
      <c r="D53" s="38"/>
      <c r="E53" s="38">
        <v>27.857142857142858</v>
      </c>
      <c r="F53" s="130"/>
    </row>
    <row r="54" spans="1:6" ht="14.25">
      <c r="A54" s="12">
        <v>44</v>
      </c>
      <c r="B54" s="55">
        <v>170101110013</v>
      </c>
      <c r="C54" s="38">
        <v>27.142857142857142</v>
      </c>
      <c r="D54" s="38"/>
      <c r="E54" s="38">
        <v>25</v>
      </c>
      <c r="F54" s="130"/>
    </row>
    <row r="55" spans="1:6" ht="14.25">
      <c r="A55" s="12">
        <v>45</v>
      </c>
      <c r="B55" s="55">
        <v>170101111015</v>
      </c>
      <c r="C55" s="38">
        <v>18.571428571428573</v>
      </c>
      <c r="D55" s="38"/>
      <c r="E55" s="38">
        <v>20.714285714285715</v>
      </c>
      <c r="F55" s="130"/>
    </row>
    <row r="56" spans="1:6" ht="14.25">
      <c r="A56" s="12">
        <v>46</v>
      </c>
      <c r="B56" s="55">
        <v>170101111016</v>
      </c>
      <c r="C56" s="38">
        <v>16.428571428571427</v>
      </c>
      <c r="D56" s="38"/>
      <c r="E56" s="38">
        <v>14.285714285714285</v>
      </c>
      <c r="F56" s="130"/>
    </row>
    <row r="57" spans="1:6" ht="14.25">
      <c r="A57" s="12">
        <v>47</v>
      </c>
      <c r="B57" s="55">
        <v>170101111017</v>
      </c>
      <c r="C57" s="38">
        <v>35</v>
      </c>
      <c r="D57" s="38"/>
      <c r="E57" s="38">
        <v>31.428571428571427</v>
      </c>
      <c r="F57" s="130"/>
    </row>
    <row r="58" spans="1:6" ht="14.25">
      <c r="A58" s="12">
        <v>48</v>
      </c>
      <c r="B58" s="55">
        <v>170101111018</v>
      </c>
      <c r="C58" s="38">
        <v>33.57142857142857</v>
      </c>
      <c r="D58" s="38"/>
      <c r="E58" s="38">
        <v>30</v>
      </c>
      <c r="F58" s="130"/>
    </row>
  </sheetData>
  <sheetProtection/>
  <mergeCells count="12">
    <mergeCell ref="A1:E1"/>
    <mergeCell ref="A2:E2"/>
    <mergeCell ref="A3:E3"/>
    <mergeCell ref="Q3:Y7"/>
    <mergeCell ref="A4:E4"/>
    <mergeCell ref="A5:E5"/>
    <mergeCell ref="G15:J15"/>
    <mergeCell ref="G16:J16"/>
    <mergeCell ref="G17:J17"/>
    <mergeCell ref="G19:I19"/>
    <mergeCell ref="H20:I20"/>
    <mergeCell ref="H21:I2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43"/>
  <sheetViews>
    <sheetView zoomScale="70" zoomScaleNormal="70" zoomScalePageLayoutView="0" workbookViewId="0" topLeftCell="K4">
      <selection activeCell="AB31" sqref="AB31"/>
    </sheetView>
  </sheetViews>
  <sheetFormatPr defaultColWidth="9.140625" defaultRowHeight="15"/>
  <cols>
    <col min="1" max="1" width="2.57421875" style="138" bestFit="1" customWidth="1"/>
    <col min="2" max="2" width="14.28125" style="0" bestFit="1" customWidth="1"/>
    <col min="3" max="3" width="12.28125" style="0" bestFit="1" customWidth="1"/>
    <col min="4" max="4" width="12.28125" style="0" customWidth="1"/>
    <col min="5" max="5" width="12.28125" style="0" bestFit="1" customWidth="1"/>
    <col min="6" max="6" width="12.28125" style="0" customWidth="1"/>
    <col min="7" max="7" width="36.00390625" style="0" bestFit="1" customWidth="1"/>
    <col min="9" max="9" width="10.8515625" style="0" customWidth="1"/>
    <col min="10" max="10" width="13.57421875" style="0" customWidth="1"/>
    <col min="11" max="11" width="11.140625" style="0" customWidth="1"/>
  </cols>
  <sheetData>
    <row r="1" spans="1:25" ht="14.25">
      <c r="A1" s="301" t="s">
        <v>110</v>
      </c>
      <c r="B1" s="330"/>
      <c r="C1" s="330"/>
      <c r="D1" s="330"/>
      <c r="E1" s="330"/>
      <c r="F1" s="190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"/>
      <c r="R1" s="1"/>
      <c r="S1" s="1"/>
      <c r="T1" s="1"/>
      <c r="U1" s="1"/>
      <c r="V1" s="1"/>
      <c r="W1" s="1"/>
      <c r="X1" s="1"/>
      <c r="Y1" s="1"/>
    </row>
    <row r="2" spans="1:25" ht="15" thickBot="1">
      <c r="A2" s="301" t="s">
        <v>0</v>
      </c>
      <c r="B2" s="330"/>
      <c r="C2" s="330"/>
      <c r="D2" s="330"/>
      <c r="E2" s="330"/>
      <c r="F2" s="191"/>
      <c r="G2" s="123"/>
      <c r="H2" s="94"/>
      <c r="I2" s="94"/>
      <c r="J2" s="30"/>
      <c r="K2" s="30"/>
      <c r="L2" s="30"/>
      <c r="M2" s="30"/>
      <c r="N2" s="30"/>
      <c r="O2" s="30"/>
      <c r="P2" s="30"/>
      <c r="Q2" s="1"/>
      <c r="R2" s="1"/>
      <c r="S2" s="1"/>
      <c r="T2" s="1"/>
      <c r="U2" s="1"/>
      <c r="V2" s="1"/>
      <c r="W2" s="1"/>
      <c r="X2" s="1"/>
      <c r="Y2" s="1"/>
    </row>
    <row r="3" spans="1:25" ht="43.5">
      <c r="A3" s="301" t="s">
        <v>158</v>
      </c>
      <c r="B3" s="330"/>
      <c r="C3" s="330"/>
      <c r="D3" s="330"/>
      <c r="E3" s="330"/>
      <c r="F3" s="192"/>
      <c r="G3" s="78"/>
      <c r="H3" s="153"/>
      <c r="I3" s="78" t="s">
        <v>230</v>
      </c>
      <c r="J3" s="89" t="s">
        <v>231</v>
      </c>
      <c r="K3" s="89" t="s">
        <v>232</v>
      </c>
      <c r="L3" s="30"/>
      <c r="M3" s="119"/>
      <c r="N3" s="119"/>
      <c r="O3" s="30"/>
      <c r="P3" s="30"/>
      <c r="Q3" s="309" t="s">
        <v>254</v>
      </c>
      <c r="R3" s="309"/>
      <c r="S3" s="309"/>
      <c r="T3" s="309"/>
      <c r="U3" s="309"/>
      <c r="V3" s="309"/>
      <c r="W3" s="309"/>
      <c r="X3" s="309"/>
      <c r="Y3" s="310"/>
    </row>
    <row r="4" spans="1:25" ht="15">
      <c r="A4" s="301" t="s">
        <v>159</v>
      </c>
      <c r="B4" s="330"/>
      <c r="C4" s="330"/>
      <c r="D4" s="330"/>
      <c r="E4" s="330"/>
      <c r="F4" s="114"/>
      <c r="G4" s="78" t="s">
        <v>256</v>
      </c>
      <c r="H4" s="150"/>
      <c r="I4" s="151"/>
      <c r="J4" s="223" t="s">
        <v>233</v>
      </c>
      <c r="K4" s="223">
        <v>3</v>
      </c>
      <c r="L4" s="30"/>
      <c r="M4" s="119"/>
      <c r="N4" s="119"/>
      <c r="O4" s="30"/>
      <c r="P4" s="30"/>
      <c r="Q4" s="312"/>
      <c r="R4" s="355"/>
      <c r="S4" s="355"/>
      <c r="T4" s="355"/>
      <c r="U4" s="355"/>
      <c r="V4" s="355"/>
      <c r="W4" s="355"/>
      <c r="X4" s="355"/>
      <c r="Y4" s="313"/>
    </row>
    <row r="5" spans="1:25" ht="15">
      <c r="A5" s="301" t="s">
        <v>160</v>
      </c>
      <c r="B5" s="330"/>
      <c r="C5" s="330"/>
      <c r="D5" s="330"/>
      <c r="E5" s="330"/>
      <c r="F5" s="114"/>
      <c r="G5" s="78" t="s">
        <v>234</v>
      </c>
      <c r="H5" s="156">
        <f>D12</f>
        <v>15.151515151515152</v>
      </c>
      <c r="I5" s="151"/>
      <c r="J5" s="224" t="s">
        <v>235</v>
      </c>
      <c r="K5" s="224">
        <v>2</v>
      </c>
      <c r="L5" s="30"/>
      <c r="M5" s="119"/>
      <c r="N5" s="119"/>
      <c r="O5" s="30"/>
      <c r="P5" s="30"/>
      <c r="Q5" s="312"/>
      <c r="R5" s="355"/>
      <c r="S5" s="355"/>
      <c r="T5" s="355"/>
      <c r="U5" s="355"/>
      <c r="V5" s="355"/>
      <c r="W5" s="355"/>
      <c r="X5" s="355"/>
      <c r="Y5" s="313"/>
    </row>
    <row r="6" spans="1:25" ht="15">
      <c r="A6" s="96"/>
      <c r="B6" s="52" t="s">
        <v>1</v>
      </c>
      <c r="C6" s="14" t="s">
        <v>76</v>
      </c>
      <c r="D6" s="14"/>
      <c r="E6" s="14" t="s">
        <v>77</v>
      </c>
      <c r="F6" s="124"/>
      <c r="G6" s="78" t="s">
        <v>236</v>
      </c>
      <c r="H6" s="156">
        <f>F12</f>
        <v>66.66666666666666</v>
      </c>
      <c r="I6" s="151"/>
      <c r="J6" s="225" t="s">
        <v>237</v>
      </c>
      <c r="K6" s="225">
        <v>1</v>
      </c>
      <c r="L6" s="30"/>
      <c r="M6" s="119"/>
      <c r="N6" s="119"/>
      <c r="O6" s="30"/>
      <c r="P6" s="30"/>
      <c r="Q6" s="312"/>
      <c r="R6" s="355"/>
      <c r="S6" s="355"/>
      <c r="T6" s="355"/>
      <c r="U6" s="355"/>
      <c r="V6" s="355"/>
      <c r="W6" s="355"/>
      <c r="X6" s="355"/>
      <c r="Y6" s="313"/>
    </row>
    <row r="7" spans="1:25" ht="15.75" thickBot="1">
      <c r="A7" s="96"/>
      <c r="B7" s="52" t="s">
        <v>2</v>
      </c>
      <c r="C7" s="53" t="s">
        <v>78</v>
      </c>
      <c r="D7" s="53"/>
      <c r="E7" s="53" t="s">
        <v>78</v>
      </c>
      <c r="F7" s="207"/>
      <c r="G7" s="78" t="s">
        <v>238</v>
      </c>
      <c r="H7" s="162">
        <f>AVERAGE(H5:H6)</f>
        <v>40.90909090909091</v>
      </c>
      <c r="I7" s="163">
        <v>0.6</v>
      </c>
      <c r="J7" s="226" t="s">
        <v>239</v>
      </c>
      <c r="K7" s="226">
        <v>0</v>
      </c>
      <c r="L7" s="30"/>
      <c r="M7" s="30"/>
      <c r="N7" s="30"/>
      <c r="O7" s="30"/>
      <c r="P7" s="30"/>
      <c r="Q7" s="315"/>
      <c r="R7" s="315"/>
      <c r="S7" s="315"/>
      <c r="T7" s="315"/>
      <c r="U7" s="315"/>
      <c r="V7" s="315"/>
      <c r="W7" s="315"/>
      <c r="X7" s="315"/>
      <c r="Y7" s="316"/>
    </row>
    <row r="8" spans="1:25" ht="28.5">
      <c r="A8" s="96"/>
      <c r="B8" s="52" t="s">
        <v>3</v>
      </c>
      <c r="C8" s="53" t="s">
        <v>4</v>
      </c>
      <c r="D8" s="53"/>
      <c r="E8" s="53" t="s">
        <v>84</v>
      </c>
      <c r="F8" s="193"/>
      <c r="G8" s="209" t="s">
        <v>240</v>
      </c>
      <c r="H8" s="166" t="s">
        <v>252</v>
      </c>
      <c r="I8" s="210"/>
      <c r="J8" s="152"/>
      <c r="K8" s="152"/>
      <c r="L8" s="30"/>
      <c r="M8" s="30"/>
      <c r="N8" s="30"/>
      <c r="O8" s="30"/>
      <c r="P8" s="30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96"/>
      <c r="B9" s="52" t="s">
        <v>5</v>
      </c>
      <c r="C9" s="53" t="s">
        <v>75</v>
      </c>
      <c r="D9" s="53"/>
      <c r="E9" s="53" t="s">
        <v>75</v>
      </c>
      <c r="F9" s="53"/>
      <c r="G9" s="145"/>
      <c r="H9" s="125"/>
      <c r="I9" s="125"/>
      <c r="J9" s="115"/>
      <c r="K9" s="204" t="s">
        <v>82</v>
      </c>
      <c r="L9" s="54" t="s">
        <v>89</v>
      </c>
      <c r="M9" s="29" t="s">
        <v>97</v>
      </c>
      <c r="N9" s="29" t="s">
        <v>98</v>
      </c>
      <c r="O9" s="29" t="s">
        <v>99</v>
      </c>
      <c r="P9" s="29" t="s">
        <v>100</v>
      </c>
      <c r="Q9" s="29" t="s">
        <v>101</v>
      </c>
      <c r="R9" s="29" t="s">
        <v>102</v>
      </c>
      <c r="S9" s="29" t="s">
        <v>103</v>
      </c>
      <c r="T9" s="29" t="s">
        <v>104</v>
      </c>
      <c r="U9" s="29" t="s">
        <v>109</v>
      </c>
      <c r="V9" s="29" t="s">
        <v>105</v>
      </c>
      <c r="W9" s="29" t="s">
        <v>106</v>
      </c>
      <c r="X9" s="29" t="s">
        <v>107</v>
      </c>
      <c r="Y9" s="29" t="s">
        <v>108</v>
      </c>
    </row>
    <row r="10" spans="1:25" ht="15">
      <c r="A10" s="96"/>
      <c r="B10" s="52" t="s">
        <v>8</v>
      </c>
      <c r="C10" s="53">
        <v>50</v>
      </c>
      <c r="D10" s="86">
        <f>0.55*C10</f>
        <v>27.500000000000004</v>
      </c>
      <c r="E10" s="19">
        <v>50</v>
      </c>
      <c r="F10" s="86">
        <f>0.55*E10</f>
        <v>27.500000000000004</v>
      </c>
      <c r="G10" s="203" t="s">
        <v>6</v>
      </c>
      <c r="H10" s="125"/>
      <c r="I10" s="125"/>
      <c r="J10" s="125"/>
      <c r="K10" s="205">
        <v>3</v>
      </c>
      <c r="L10" s="46">
        <v>3</v>
      </c>
      <c r="M10" s="39">
        <v>2</v>
      </c>
      <c r="N10" s="39">
        <v>2</v>
      </c>
      <c r="O10" s="39">
        <v>1</v>
      </c>
      <c r="P10" s="39">
        <v>3</v>
      </c>
      <c r="Q10" s="31"/>
      <c r="R10" s="31"/>
      <c r="S10" s="31"/>
      <c r="T10" s="31"/>
      <c r="U10" s="31"/>
      <c r="V10" s="39">
        <v>3</v>
      </c>
      <c r="W10" s="39">
        <v>3</v>
      </c>
      <c r="X10" s="39">
        <v>3</v>
      </c>
      <c r="Y10" s="39">
        <v>3</v>
      </c>
    </row>
    <row r="11" spans="1:25" ht="15">
      <c r="A11" s="96">
        <v>1</v>
      </c>
      <c r="B11" s="7">
        <v>170301110007</v>
      </c>
      <c r="C11" s="36">
        <v>23.57142857142857</v>
      </c>
      <c r="D11" s="75">
        <f>COUNTIF(C11:C58,"&gt;="&amp;D10)</f>
        <v>5</v>
      </c>
      <c r="E11" s="36">
        <v>29.28571428571429</v>
      </c>
      <c r="F11" s="75">
        <f>COUNTIF(E11:E58,"&gt;="&amp;F10)</f>
        <v>22</v>
      </c>
      <c r="G11" s="203" t="s">
        <v>7</v>
      </c>
      <c r="H11" s="125"/>
      <c r="I11" s="125"/>
      <c r="J11" s="125"/>
      <c r="K11" s="206">
        <v>3</v>
      </c>
      <c r="L11" s="23">
        <v>3</v>
      </c>
      <c r="M11" s="39">
        <v>2</v>
      </c>
      <c r="N11" s="39">
        <v>2</v>
      </c>
      <c r="O11" s="39">
        <v>1</v>
      </c>
      <c r="P11" s="39">
        <v>3</v>
      </c>
      <c r="Q11" s="31"/>
      <c r="R11" s="31"/>
      <c r="S11" s="31"/>
      <c r="T11" s="31"/>
      <c r="U11" s="31"/>
      <c r="V11" s="39">
        <v>3</v>
      </c>
      <c r="W11" s="39">
        <v>3</v>
      </c>
      <c r="X11" s="39">
        <v>3</v>
      </c>
      <c r="Y11" s="39">
        <v>3</v>
      </c>
    </row>
    <row r="12" spans="1:25" ht="15">
      <c r="A12" s="96">
        <v>2</v>
      </c>
      <c r="B12" s="7">
        <v>170301110008</v>
      </c>
      <c r="C12" s="36">
        <v>25.71428571428571</v>
      </c>
      <c r="D12" s="75">
        <f>D11/$A$43*100</f>
        <v>15.151515151515152</v>
      </c>
      <c r="E12" s="36">
        <v>28.57142857142857</v>
      </c>
      <c r="F12" s="75">
        <f>F11/$A$43*100</f>
        <v>66.66666666666666</v>
      </c>
      <c r="G12" s="203" t="s">
        <v>72</v>
      </c>
      <c r="H12" s="125"/>
      <c r="I12" s="125"/>
      <c r="J12" s="125"/>
      <c r="K12" s="206">
        <v>3</v>
      </c>
      <c r="L12" s="23">
        <v>3</v>
      </c>
      <c r="M12" s="39">
        <v>2</v>
      </c>
      <c r="N12" s="39">
        <v>2</v>
      </c>
      <c r="O12" s="39">
        <v>1</v>
      </c>
      <c r="P12" s="39">
        <v>3</v>
      </c>
      <c r="Q12" s="31"/>
      <c r="R12" s="31"/>
      <c r="S12" s="31"/>
      <c r="T12" s="31"/>
      <c r="U12" s="31"/>
      <c r="V12" s="39">
        <v>3</v>
      </c>
      <c r="W12" s="39">
        <v>3</v>
      </c>
      <c r="X12" s="39">
        <v>3</v>
      </c>
      <c r="Y12" s="39">
        <v>3</v>
      </c>
    </row>
    <row r="13" spans="1:25" ht="15">
      <c r="A13" s="96">
        <v>3</v>
      </c>
      <c r="B13" s="7">
        <v>170301110012</v>
      </c>
      <c r="C13" s="36">
        <v>22.857142857142858</v>
      </c>
      <c r="D13" s="36"/>
      <c r="E13" s="36">
        <v>27.857142857142858</v>
      </c>
      <c r="F13" s="36"/>
      <c r="G13" s="203" t="s">
        <v>73</v>
      </c>
      <c r="H13" s="125"/>
      <c r="I13" s="125"/>
      <c r="J13" s="125"/>
      <c r="K13" s="206">
        <v>3</v>
      </c>
      <c r="L13" s="23">
        <v>3</v>
      </c>
      <c r="M13" s="39">
        <v>2</v>
      </c>
      <c r="N13" s="39">
        <v>2</v>
      </c>
      <c r="O13" s="39">
        <v>1</v>
      </c>
      <c r="P13" s="39">
        <v>3</v>
      </c>
      <c r="Q13" s="31"/>
      <c r="R13" s="31"/>
      <c r="S13" s="31"/>
      <c r="T13" s="31"/>
      <c r="U13" s="31"/>
      <c r="V13" s="39">
        <v>3</v>
      </c>
      <c r="W13" s="39">
        <v>3</v>
      </c>
      <c r="X13" s="39">
        <v>3</v>
      </c>
      <c r="Y13" s="39">
        <v>3</v>
      </c>
    </row>
    <row r="14" spans="1:25" ht="15">
      <c r="A14" s="96">
        <v>4</v>
      </c>
      <c r="B14" s="7">
        <v>170301110015</v>
      </c>
      <c r="C14" s="36">
        <v>25</v>
      </c>
      <c r="D14" s="36"/>
      <c r="E14" s="36">
        <v>31.428571428571427</v>
      </c>
      <c r="F14" s="36"/>
      <c r="G14" s="203" t="s">
        <v>74</v>
      </c>
      <c r="H14" s="125"/>
      <c r="I14" s="125"/>
      <c r="J14" s="125"/>
      <c r="K14" s="206">
        <v>3</v>
      </c>
      <c r="L14" s="23">
        <v>3</v>
      </c>
      <c r="M14" s="39">
        <v>2</v>
      </c>
      <c r="N14" s="39">
        <v>2</v>
      </c>
      <c r="O14" s="39">
        <v>1</v>
      </c>
      <c r="P14" s="39">
        <v>3</v>
      </c>
      <c r="Q14" s="31"/>
      <c r="R14" s="31"/>
      <c r="S14" s="31"/>
      <c r="T14" s="31"/>
      <c r="U14" s="31"/>
      <c r="V14" s="39">
        <v>3</v>
      </c>
      <c r="W14" s="39">
        <v>3</v>
      </c>
      <c r="X14" s="39">
        <v>3</v>
      </c>
      <c r="Y14" s="39">
        <v>3</v>
      </c>
    </row>
    <row r="15" spans="1:25" ht="15">
      <c r="A15" s="96">
        <v>5</v>
      </c>
      <c r="B15" s="7">
        <v>170301110017</v>
      </c>
      <c r="C15" s="36">
        <v>26.42857142857143</v>
      </c>
      <c r="D15" s="36"/>
      <c r="E15" s="36">
        <v>28.57142857142857</v>
      </c>
      <c r="F15" s="83"/>
      <c r="G15" s="319" t="s">
        <v>259</v>
      </c>
      <c r="H15" s="340"/>
      <c r="I15" s="340"/>
      <c r="J15" s="341"/>
      <c r="K15" s="25">
        <f>AVERAGE(K10:K14)</f>
        <v>3</v>
      </c>
      <c r="L15" s="25">
        <f>AVERAGE(L10:L14)</f>
        <v>3</v>
      </c>
      <c r="M15" s="25">
        <f aca="true" t="shared" si="0" ref="M15:Y15">AVERAGE(M10:M14)</f>
        <v>2</v>
      </c>
      <c r="N15" s="25">
        <f t="shared" si="0"/>
        <v>2</v>
      </c>
      <c r="O15" s="25">
        <f t="shared" si="0"/>
        <v>1</v>
      </c>
      <c r="P15" s="25">
        <f t="shared" si="0"/>
        <v>3</v>
      </c>
      <c r="Q15" s="25"/>
      <c r="R15" s="25"/>
      <c r="S15" s="25"/>
      <c r="T15" s="25"/>
      <c r="U15" s="25"/>
      <c r="V15" s="25">
        <f t="shared" si="0"/>
        <v>3</v>
      </c>
      <c r="W15" s="25">
        <f t="shared" si="0"/>
        <v>3</v>
      </c>
      <c r="X15" s="25">
        <f t="shared" si="0"/>
        <v>3</v>
      </c>
      <c r="Y15" s="25">
        <f t="shared" si="0"/>
        <v>3</v>
      </c>
    </row>
    <row r="16" spans="1:25" ht="15">
      <c r="A16" s="96">
        <v>6</v>
      </c>
      <c r="B16" s="7">
        <v>170301110019</v>
      </c>
      <c r="C16" s="36">
        <v>25.71428571428571</v>
      </c>
      <c r="D16" s="36"/>
      <c r="E16" s="36">
        <v>29.28571428571429</v>
      </c>
      <c r="F16" s="83"/>
      <c r="G16" s="351" t="s">
        <v>83</v>
      </c>
      <c r="H16" s="352"/>
      <c r="I16" s="352"/>
      <c r="J16" s="353"/>
      <c r="K16" s="120">
        <f>K15*$H$7/100</f>
        <v>1.2272727272727273</v>
      </c>
      <c r="L16" s="120">
        <f aca="true" t="shared" si="1" ref="L16:Y16">L15*$H$7/100</f>
        <v>1.2272727272727273</v>
      </c>
      <c r="M16" s="120">
        <f t="shared" si="1"/>
        <v>0.8181818181818181</v>
      </c>
      <c r="N16" s="120">
        <f t="shared" si="1"/>
        <v>0.8181818181818181</v>
      </c>
      <c r="O16" s="120">
        <f t="shared" si="1"/>
        <v>0.40909090909090906</v>
      </c>
      <c r="P16" s="120">
        <f t="shared" si="1"/>
        <v>1.2272727272727273</v>
      </c>
      <c r="Q16" s="120"/>
      <c r="R16" s="120"/>
      <c r="S16" s="120"/>
      <c r="T16" s="120"/>
      <c r="U16" s="120"/>
      <c r="V16" s="120">
        <f t="shared" si="1"/>
        <v>1.2272727272727273</v>
      </c>
      <c r="W16" s="120">
        <f t="shared" si="1"/>
        <v>1.2272727272727273</v>
      </c>
      <c r="X16" s="120">
        <f t="shared" si="1"/>
        <v>1.2272727272727273</v>
      </c>
      <c r="Y16" s="120">
        <f t="shared" si="1"/>
        <v>1.2272727272727273</v>
      </c>
    </row>
    <row r="17" spans="1:25" ht="14.25">
      <c r="A17" s="96">
        <v>7</v>
      </c>
      <c r="B17" s="7">
        <v>170301110021</v>
      </c>
      <c r="C17" s="36">
        <v>28.57142857142857</v>
      </c>
      <c r="D17" s="36"/>
      <c r="E17" s="36">
        <v>27.142857142857142</v>
      </c>
      <c r="F17" s="84"/>
      <c r="G17" s="354"/>
      <c r="H17" s="354"/>
      <c r="I17" s="354"/>
      <c r="J17" s="354"/>
      <c r="K17" s="110"/>
      <c r="L17" s="110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96">
        <v>8</v>
      </c>
      <c r="B18" s="7">
        <v>170301110025</v>
      </c>
      <c r="C18" s="36">
        <v>25.71428571428571</v>
      </c>
      <c r="D18" s="36"/>
      <c r="E18" s="36">
        <v>29.28571428571429</v>
      </c>
      <c r="F18" s="85"/>
      <c r="G18" s="37"/>
      <c r="H18" s="37"/>
      <c r="I18" s="37"/>
      <c r="J18" s="110"/>
      <c r="K18" s="110"/>
      <c r="L18" s="110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96">
        <v>9</v>
      </c>
      <c r="B19" s="7">
        <v>170301110027</v>
      </c>
      <c r="C19" s="36">
        <v>26.42857142857143</v>
      </c>
      <c r="D19" s="36"/>
      <c r="E19" s="36">
        <v>27.142857142857142</v>
      </c>
      <c r="F19" s="83"/>
      <c r="G19" s="332"/>
      <c r="H19" s="332"/>
      <c r="I19" s="332"/>
      <c r="J19" s="110"/>
      <c r="K19" s="110"/>
      <c r="L19" s="110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96">
        <v>10</v>
      </c>
      <c r="B20" s="7">
        <v>170301110028</v>
      </c>
      <c r="C20" s="36">
        <v>26.42857142857143</v>
      </c>
      <c r="D20" s="36"/>
      <c r="E20" s="36">
        <v>27.142857142857142</v>
      </c>
      <c r="F20" s="83"/>
      <c r="G20" s="113"/>
      <c r="H20" s="329"/>
      <c r="I20" s="329"/>
      <c r="J20" s="110"/>
      <c r="K20" s="92"/>
      <c r="L20" s="110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96">
        <v>11</v>
      </c>
      <c r="B21" s="7">
        <v>170301110031</v>
      </c>
      <c r="C21" s="36">
        <v>25.71428571428571</v>
      </c>
      <c r="D21" s="36"/>
      <c r="E21" s="36">
        <v>28.57142857142857</v>
      </c>
      <c r="F21" s="83"/>
      <c r="G21" s="113"/>
      <c r="H21" s="329"/>
      <c r="I21" s="329"/>
      <c r="J21" s="110"/>
      <c r="K21" s="110"/>
      <c r="L21" s="110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>
      <c r="A22" s="96">
        <v>12</v>
      </c>
      <c r="B22" s="7">
        <v>170301110036</v>
      </c>
      <c r="C22" s="36">
        <v>26.42857142857143</v>
      </c>
      <c r="D22" s="36"/>
      <c r="E22" s="36">
        <v>29.28571428571429</v>
      </c>
      <c r="F22" s="85"/>
      <c r="G22" s="37"/>
      <c r="H22" s="37"/>
      <c r="I22" s="37"/>
      <c r="J22" s="110"/>
      <c r="K22" s="110"/>
      <c r="L22" s="11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96">
        <v>13</v>
      </c>
      <c r="B23" s="7">
        <v>170301110037</v>
      </c>
      <c r="C23" s="36">
        <v>26.42857142857143</v>
      </c>
      <c r="D23" s="36"/>
      <c r="E23" s="36">
        <v>29.28571428571429</v>
      </c>
      <c r="F23" s="85"/>
      <c r="G23" s="37"/>
      <c r="H23" s="37"/>
      <c r="I23" s="37"/>
      <c r="J23" s="110"/>
      <c r="K23" s="110"/>
      <c r="L23" s="110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96">
        <v>14</v>
      </c>
      <c r="B24" s="7">
        <v>170301110039</v>
      </c>
      <c r="C24" s="36">
        <v>20.714285714285715</v>
      </c>
      <c r="D24" s="36"/>
      <c r="E24" s="36">
        <v>28.57142857142857</v>
      </c>
      <c r="F24" s="85"/>
      <c r="G24" s="37"/>
      <c r="H24" s="37"/>
      <c r="I24" s="37"/>
      <c r="J24" s="110"/>
      <c r="K24" s="110"/>
      <c r="L24" s="110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>
      <c r="A25" s="96">
        <v>15</v>
      </c>
      <c r="B25" s="7">
        <v>170301110044</v>
      </c>
      <c r="C25" s="36">
        <v>26.42857142857143</v>
      </c>
      <c r="D25" s="36"/>
      <c r="E25" s="36">
        <v>30</v>
      </c>
      <c r="F25" s="85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>
      <c r="A26" s="96">
        <v>16</v>
      </c>
      <c r="B26" s="7">
        <v>170301110045</v>
      </c>
      <c r="C26" s="36">
        <v>25.71428571428571</v>
      </c>
      <c r="D26" s="36"/>
      <c r="E26" s="36">
        <v>27.857142857142858</v>
      </c>
      <c r="F26" s="85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96">
        <v>17</v>
      </c>
      <c r="B27" s="7">
        <v>170301110046</v>
      </c>
      <c r="C27" s="36">
        <v>23.57142857142857</v>
      </c>
      <c r="D27" s="36"/>
      <c r="E27" s="36">
        <v>26.42857142857143</v>
      </c>
      <c r="F27" s="85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>
      <c r="A28" s="96">
        <v>18</v>
      </c>
      <c r="B28" s="7">
        <v>170301110047</v>
      </c>
      <c r="C28" s="36">
        <v>25.71428571428571</v>
      </c>
      <c r="D28" s="36"/>
      <c r="E28" s="36">
        <v>30.714285714285715</v>
      </c>
      <c r="F28" s="85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>
      <c r="A29" s="96">
        <v>19</v>
      </c>
      <c r="B29" s="7">
        <v>170301110050</v>
      </c>
      <c r="C29" s="36">
        <v>25.71428571428571</v>
      </c>
      <c r="D29" s="36"/>
      <c r="E29" s="36">
        <v>27.857142857142858</v>
      </c>
      <c r="F29" s="85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>
      <c r="A30" s="96">
        <v>20</v>
      </c>
      <c r="B30" s="7">
        <v>170301110052</v>
      </c>
      <c r="C30" s="36">
        <v>25</v>
      </c>
      <c r="D30" s="36"/>
      <c r="E30" s="36">
        <v>27.857142857142858</v>
      </c>
      <c r="F30" s="85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>
      <c r="A31" s="96">
        <v>21</v>
      </c>
      <c r="B31" s="7">
        <v>170301110054</v>
      </c>
      <c r="C31" s="36">
        <v>25.71428571428571</v>
      </c>
      <c r="D31" s="36"/>
      <c r="E31" s="36">
        <v>29.28571428571429</v>
      </c>
      <c r="F31" s="85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25">
      <c r="A32" s="96">
        <v>22</v>
      </c>
      <c r="B32" s="7">
        <v>170301111056</v>
      </c>
      <c r="C32" s="36">
        <v>25.71428571428571</v>
      </c>
      <c r="D32" s="36"/>
      <c r="E32" s="36">
        <v>29.28571428571429</v>
      </c>
      <c r="F32" s="85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>
      <c r="A33" s="96">
        <v>23</v>
      </c>
      <c r="B33" s="7">
        <v>170301111057</v>
      </c>
      <c r="C33" s="36">
        <v>27.142857142857142</v>
      </c>
      <c r="D33" s="36"/>
      <c r="E33" s="36">
        <v>27.142857142857142</v>
      </c>
      <c r="F33" s="85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25">
      <c r="A34" s="96">
        <v>24</v>
      </c>
      <c r="B34" s="7">
        <v>170301110016</v>
      </c>
      <c r="C34" s="36">
        <v>25</v>
      </c>
      <c r="D34" s="36"/>
      <c r="E34" s="36">
        <v>24.285714285714285</v>
      </c>
      <c r="F34" s="85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>
      <c r="A35" s="96">
        <v>25</v>
      </c>
      <c r="B35" s="7">
        <v>170301111060</v>
      </c>
      <c r="C35" s="36">
        <v>24.285714285714285</v>
      </c>
      <c r="D35" s="36"/>
      <c r="E35" s="36">
        <v>25.71428571428571</v>
      </c>
      <c r="F35" s="85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96">
        <v>26</v>
      </c>
      <c r="B36" s="7">
        <v>170301110013</v>
      </c>
      <c r="C36" s="36">
        <v>27.857142857142858</v>
      </c>
      <c r="D36" s="36"/>
      <c r="E36" s="36">
        <v>32.142857142857146</v>
      </c>
      <c r="F36" s="85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>
      <c r="A37" s="96">
        <v>27</v>
      </c>
      <c r="B37" s="7">
        <v>170301110022</v>
      </c>
      <c r="C37" s="36">
        <v>28.57142857142857</v>
      </c>
      <c r="D37" s="36"/>
      <c r="E37" s="36">
        <v>29.28571428571429</v>
      </c>
      <c r="F37" s="85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>
      <c r="A38" s="96">
        <v>28</v>
      </c>
      <c r="B38" s="7">
        <v>170301110023</v>
      </c>
      <c r="C38" s="36">
        <v>29.28571428571429</v>
      </c>
      <c r="D38" s="36"/>
      <c r="E38" s="36">
        <v>30.714285714285715</v>
      </c>
      <c r="F38" s="85"/>
      <c r="G38" s="12"/>
      <c r="H38" s="12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96">
        <v>29</v>
      </c>
      <c r="B39" s="7">
        <v>170301110042</v>
      </c>
      <c r="C39" s="36">
        <v>30</v>
      </c>
      <c r="D39" s="36"/>
      <c r="E39" s="36">
        <v>30</v>
      </c>
      <c r="F39" s="85"/>
      <c r="G39" s="12"/>
      <c r="H39" s="12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>
      <c r="A40" s="96">
        <v>30</v>
      </c>
      <c r="B40" s="7">
        <v>170301110006</v>
      </c>
      <c r="C40" s="36">
        <v>4.285714285714286</v>
      </c>
      <c r="D40" s="36"/>
      <c r="E40" s="36">
        <v>20</v>
      </c>
      <c r="F40" s="85"/>
      <c r="G40" s="12"/>
      <c r="H40" s="12"/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>
      <c r="A41" s="96">
        <v>31</v>
      </c>
      <c r="B41" s="7">
        <v>170301110014</v>
      </c>
      <c r="C41" s="36">
        <v>19.28571428571429</v>
      </c>
      <c r="D41" s="36"/>
      <c r="E41" s="36">
        <v>12.857142857142856</v>
      </c>
      <c r="F41" s="85"/>
      <c r="G41" s="12"/>
      <c r="H41" s="12"/>
      <c r="I41" s="1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>
      <c r="A42" s="96">
        <v>32</v>
      </c>
      <c r="B42" s="7">
        <v>170301110020</v>
      </c>
      <c r="C42" s="36">
        <v>5.714285714285714</v>
      </c>
      <c r="D42" s="36"/>
      <c r="E42" s="36">
        <v>10</v>
      </c>
      <c r="F42" s="85"/>
      <c r="G42" s="12"/>
      <c r="H42" s="12"/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>
      <c r="A43" s="96">
        <v>33</v>
      </c>
      <c r="B43" s="7">
        <v>170301111059</v>
      </c>
      <c r="C43" s="36">
        <v>1.4285714285714286</v>
      </c>
      <c r="D43" s="36"/>
      <c r="E43" s="36">
        <v>15</v>
      </c>
      <c r="F43" s="85"/>
      <c r="G43" s="12"/>
      <c r="H43" s="12"/>
      <c r="I43" s="1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</sheetData>
  <sheetProtection/>
  <mergeCells count="12">
    <mergeCell ref="A1:E1"/>
    <mergeCell ref="A2:E2"/>
    <mergeCell ref="A3:E3"/>
    <mergeCell ref="Q3:Y7"/>
    <mergeCell ref="A4:E4"/>
    <mergeCell ref="A5:E5"/>
    <mergeCell ref="G15:J15"/>
    <mergeCell ref="G16:J16"/>
    <mergeCell ref="G17:J17"/>
    <mergeCell ref="G19:I19"/>
    <mergeCell ref="H20:I20"/>
    <mergeCell ref="H21:I2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62"/>
  <sheetViews>
    <sheetView zoomScale="70" zoomScaleNormal="70" zoomScalePageLayoutView="0" workbookViewId="0" topLeftCell="H1">
      <selection activeCell="Q15" sqref="Q15:U16"/>
    </sheetView>
  </sheetViews>
  <sheetFormatPr defaultColWidth="9.140625" defaultRowHeight="15"/>
  <cols>
    <col min="1" max="1" width="2.57421875" style="0" bestFit="1" customWidth="1"/>
    <col min="2" max="2" width="16.140625" style="0" bestFit="1" customWidth="1"/>
    <col min="3" max="3" width="12.28125" style="0" bestFit="1" customWidth="1"/>
    <col min="4" max="4" width="12.28125" style="0" customWidth="1"/>
    <col min="5" max="5" width="12.28125" style="0" bestFit="1" customWidth="1"/>
    <col min="6" max="6" width="12.28125" style="0" customWidth="1"/>
    <col min="7" max="7" width="36.00390625" style="0" bestFit="1" customWidth="1"/>
    <col min="8" max="8" width="15.140625" style="0" bestFit="1" customWidth="1"/>
    <col min="9" max="9" width="9.57421875" style="0" customWidth="1"/>
    <col min="10" max="10" width="11.421875" style="0" customWidth="1"/>
    <col min="11" max="11" width="10.7109375" style="0" customWidth="1"/>
  </cols>
  <sheetData>
    <row r="1" spans="1:25" ht="14.25">
      <c r="A1" s="301" t="s">
        <v>110</v>
      </c>
      <c r="B1" s="330"/>
      <c r="C1" s="330"/>
      <c r="D1" s="330"/>
      <c r="E1" s="330"/>
      <c r="F1" s="190"/>
      <c r="G1" s="303"/>
      <c r="H1" s="361"/>
      <c r="I1" s="361"/>
      <c r="J1" s="361"/>
      <c r="K1" s="361"/>
      <c r="L1" s="361"/>
      <c r="M1" s="361"/>
      <c r="N1" s="361"/>
      <c r="O1" s="361"/>
      <c r="P1" s="361"/>
      <c r="Q1" s="1"/>
      <c r="R1" s="1"/>
      <c r="S1" s="1"/>
      <c r="T1" s="1"/>
      <c r="U1" s="1"/>
      <c r="V1" s="1"/>
      <c r="W1" s="1"/>
      <c r="X1" s="1"/>
      <c r="Y1" s="1"/>
    </row>
    <row r="2" spans="1:25" ht="15" thickBot="1">
      <c r="A2" s="301" t="s">
        <v>0</v>
      </c>
      <c r="B2" s="330"/>
      <c r="C2" s="330"/>
      <c r="D2" s="330"/>
      <c r="E2" s="330"/>
      <c r="F2" s="191"/>
      <c r="G2" s="234"/>
      <c r="H2" s="6"/>
      <c r="I2" s="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43.5">
      <c r="A3" s="301" t="s">
        <v>260</v>
      </c>
      <c r="B3" s="330"/>
      <c r="C3" s="330"/>
      <c r="D3" s="330"/>
      <c r="E3" s="330"/>
      <c r="F3" s="114"/>
      <c r="G3" s="78"/>
      <c r="H3" s="153"/>
      <c r="I3" s="78" t="s">
        <v>230</v>
      </c>
      <c r="J3" s="89" t="s">
        <v>231</v>
      </c>
      <c r="K3" s="89" t="s">
        <v>232</v>
      </c>
      <c r="L3" s="1"/>
      <c r="M3" s="119"/>
      <c r="N3" s="119"/>
      <c r="O3" s="30"/>
      <c r="P3" s="1"/>
      <c r="Q3" s="308" t="s">
        <v>254</v>
      </c>
      <c r="R3" s="309"/>
      <c r="S3" s="309"/>
      <c r="T3" s="309"/>
      <c r="U3" s="309"/>
      <c r="V3" s="309"/>
      <c r="W3" s="309"/>
      <c r="X3" s="309"/>
      <c r="Y3" s="310"/>
    </row>
    <row r="4" spans="1:25" ht="15">
      <c r="A4" s="301" t="s">
        <v>261</v>
      </c>
      <c r="B4" s="330"/>
      <c r="C4" s="330"/>
      <c r="D4" s="330"/>
      <c r="E4" s="330"/>
      <c r="F4" s="114"/>
      <c r="G4" s="78" t="s">
        <v>256</v>
      </c>
      <c r="H4" s="150"/>
      <c r="I4" s="151"/>
      <c r="J4" s="223" t="s">
        <v>233</v>
      </c>
      <c r="K4" s="223">
        <v>3</v>
      </c>
      <c r="L4" s="1"/>
      <c r="M4" s="119"/>
      <c r="N4" s="119"/>
      <c r="O4" s="30"/>
      <c r="P4" s="1"/>
      <c r="Q4" s="311"/>
      <c r="R4" s="355"/>
      <c r="S4" s="355"/>
      <c r="T4" s="355"/>
      <c r="U4" s="355"/>
      <c r="V4" s="355"/>
      <c r="W4" s="355"/>
      <c r="X4" s="355"/>
      <c r="Y4" s="313"/>
    </row>
    <row r="5" spans="1:25" ht="15">
      <c r="A5" s="301" t="s">
        <v>161</v>
      </c>
      <c r="B5" s="330"/>
      <c r="C5" s="330"/>
      <c r="D5" s="330"/>
      <c r="E5" s="330"/>
      <c r="F5" s="114"/>
      <c r="G5" s="78" t="s">
        <v>234</v>
      </c>
      <c r="H5" s="156">
        <f>D12</f>
        <v>80.76923076923077</v>
      </c>
      <c r="I5" s="151"/>
      <c r="J5" s="224" t="s">
        <v>235</v>
      </c>
      <c r="K5" s="224">
        <v>2</v>
      </c>
      <c r="L5" s="1"/>
      <c r="M5" s="119"/>
      <c r="N5" s="119"/>
      <c r="O5" s="30"/>
      <c r="P5" s="1"/>
      <c r="Q5" s="311"/>
      <c r="R5" s="355"/>
      <c r="S5" s="355"/>
      <c r="T5" s="355"/>
      <c r="U5" s="355"/>
      <c r="V5" s="355"/>
      <c r="W5" s="355"/>
      <c r="X5" s="355"/>
      <c r="Y5" s="313"/>
    </row>
    <row r="6" spans="1:25" ht="15">
      <c r="A6" s="12"/>
      <c r="B6" s="52" t="s">
        <v>1</v>
      </c>
      <c r="C6" s="14" t="s">
        <v>76</v>
      </c>
      <c r="D6" s="14"/>
      <c r="E6" s="14" t="s">
        <v>77</v>
      </c>
      <c r="F6" s="14"/>
      <c r="G6" s="78" t="s">
        <v>236</v>
      </c>
      <c r="H6" s="156">
        <f>F12</f>
        <v>75</v>
      </c>
      <c r="I6" s="151"/>
      <c r="J6" s="225" t="s">
        <v>237</v>
      </c>
      <c r="K6" s="225">
        <v>1</v>
      </c>
      <c r="L6" s="1"/>
      <c r="M6" s="119"/>
      <c r="N6" s="119"/>
      <c r="O6" s="30"/>
      <c r="P6" s="1"/>
      <c r="Q6" s="311"/>
      <c r="R6" s="355"/>
      <c r="S6" s="355"/>
      <c r="T6" s="355"/>
      <c r="U6" s="355"/>
      <c r="V6" s="355"/>
      <c r="W6" s="355"/>
      <c r="X6" s="355"/>
      <c r="Y6" s="313"/>
    </row>
    <row r="7" spans="1:25" ht="15.75" thickBot="1">
      <c r="A7" s="12"/>
      <c r="B7" s="52" t="s">
        <v>2</v>
      </c>
      <c r="C7" s="53" t="s">
        <v>78</v>
      </c>
      <c r="D7" s="53"/>
      <c r="E7" s="53" t="s">
        <v>78</v>
      </c>
      <c r="F7" s="53"/>
      <c r="G7" s="78" t="s">
        <v>238</v>
      </c>
      <c r="H7" s="162">
        <f>AVERAGE(H5:H6)</f>
        <v>77.88461538461539</v>
      </c>
      <c r="I7" s="163">
        <v>0.6</v>
      </c>
      <c r="J7" s="226" t="s">
        <v>239</v>
      </c>
      <c r="K7" s="226">
        <v>0</v>
      </c>
      <c r="L7" s="1"/>
      <c r="M7" s="30"/>
      <c r="N7" s="30"/>
      <c r="O7" s="30"/>
      <c r="P7" s="1"/>
      <c r="Q7" s="314"/>
      <c r="R7" s="315"/>
      <c r="S7" s="315"/>
      <c r="T7" s="315"/>
      <c r="U7" s="315"/>
      <c r="V7" s="315"/>
      <c r="W7" s="315"/>
      <c r="X7" s="315"/>
      <c r="Y7" s="316"/>
    </row>
    <row r="8" spans="1:25" ht="14.25">
      <c r="A8" s="12"/>
      <c r="B8" s="52" t="s">
        <v>3</v>
      </c>
      <c r="C8" s="53" t="s">
        <v>4</v>
      </c>
      <c r="D8" s="53"/>
      <c r="E8" s="53" t="s">
        <v>84</v>
      </c>
      <c r="F8" s="240"/>
      <c r="G8" s="209" t="s">
        <v>240</v>
      </c>
      <c r="H8" s="166" t="s">
        <v>114</v>
      </c>
      <c r="I8" s="210"/>
      <c r="J8" s="152"/>
      <c r="K8" s="15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2"/>
      <c r="B9" s="52" t="s">
        <v>5</v>
      </c>
      <c r="C9" s="53" t="s">
        <v>75</v>
      </c>
      <c r="D9" s="53"/>
      <c r="E9" s="53" t="s">
        <v>75</v>
      </c>
      <c r="F9" s="53"/>
      <c r="G9" s="21"/>
      <c r="H9" s="16"/>
      <c r="I9" s="16"/>
      <c r="J9" s="5"/>
      <c r="K9" s="54" t="s">
        <v>82</v>
      </c>
      <c r="L9" s="54" t="s">
        <v>89</v>
      </c>
      <c r="M9" s="29" t="s">
        <v>97</v>
      </c>
      <c r="N9" s="29" t="s">
        <v>98</v>
      </c>
      <c r="O9" s="29" t="s">
        <v>99</v>
      </c>
      <c r="P9" s="29" t="s">
        <v>100</v>
      </c>
      <c r="Q9" s="29" t="s">
        <v>101</v>
      </c>
      <c r="R9" s="29" t="s">
        <v>102</v>
      </c>
      <c r="S9" s="29" t="s">
        <v>103</v>
      </c>
      <c r="T9" s="29" t="s">
        <v>104</v>
      </c>
      <c r="U9" s="29" t="s">
        <v>109</v>
      </c>
      <c r="V9" s="29" t="s">
        <v>105</v>
      </c>
      <c r="W9" s="29" t="s">
        <v>106</v>
      </c>
      <c r="X9" s="29" t="s">
        <v>107</v>
      </c>
      <c r="Y9" s="29" t="s">
        <v>108</v>
      </c>
    </row>
    <row r="10" spans="1:25" ht="15">
      <c r="A10" s="12"/>
      <c r="B10" s="52" t="s">
        <v>8</v>
      </c>
      <c r="C10" s="53">
        <v>50</v>
      </c>
      <c r="D10" s="86">
        <f>0.55*C10</f>
        <v>27.500000000000004</v>
      </c>
      <c r="E10" s="19">
        <v>50</v>
      </c>
      <c r="F10" s="86">
        <f>0.55*E10</f>
        <v>27.500000000000004</v>
      </c>
      <c r="G10" s="54" t="s">
        <v>6</v>
      </c>
      <c r="H10" s="16"/>
      <c r="I10" s="16"/>
      <c r="J10" s="25"/>
      <c r="K10" s="46">
        <v>3</v>
      </c>
      <c r="L10" s="46">
        <v>3</v>
      </c>
      <c r="M10" s="39">
        <v>2</v>
      </c>
      <c r="N10" s="39">
        <v>2</v>
      </c>
      <c r="O10" s="39">
        <v>1</v>
      </c>
      <c r="P10" s="39">
        <v>2</v>
      </c>
      <c r="Q10" s="31"/>
      <c r="R10" s="31"/>
      <c r="S10" s="31"/>
      <c r="T10" s="31"/>
      <c r="U10" s="31"/>
      <c r="V10" s="39">
        <v>3</v>
      </c>
      <c r="W10" s="46">
        <v>3</v>
      </c>
      <c r="X10" s="46">
        <v>3</v>
      </c>
      <c r="Y10" s="46">
        <v>3</v>
      </c>
    </row>
    <row r="11" spans="1:25" ht="15">
      <c r="A11" s="12">
        <v>1</v>
      </c>
      <c r="B11" s="7">
        <v>170301110004</v>
      </c>
      <c r="C11" s="36">
        <v>46</v>
      </c>
      <c r="D11" s="75">
        <f>COUNTIF(C11:C58,"&gt;="&amp;D10)</f>
        <v>42</v>
      </c>
      <c r="E11" s="36">
        <v>46</v>
      </c>
      <c r="F11" s="75">
        <f>COUNTIF(E11:E58,"&gt;="&amp;F10)</f>
        <v>39</v>
      </c>
      <c r="G11" s="54" t="s">
        <v>7</v>
      </c>
      <c r="H11" s="16"/>
      <c r="I11" s="16"/>
      <c r="J11" s="25"/>
      <c r="K11" s="23">
        <v>3</v>
      </c>
      <c r="L11" s="23">
        <v>3</v>
      </c>
      <c r="M11" s="39">
        <v>2</v>
      </c>
      <c r="N11" s="39">
        <v>2</v>
      </c>
      <c r="O11" s="39">
        <v>1</v>
      </c>
      <c r="P11" s="39">
        <v>2</v>
      </c>
      <c r="Q11" s="31"/>
      <c r="R11" s="31"/>
      <c r="S11" s="31"/>
      <c r="T11" s="31"/>
      <c r="U11" s="31"/>
      <c r="V11" s="39">
        <v>3</v>
      </c>
      <c r="W11" s="46">
        <v>3</v>
      </c>
      <c r="X11" s="46">
        <v>3</v>
      </c>
      <c r="Y11" s="46">
        <v>3</v>
      </c>
    </row>
    <row r="12" spans="1:25" ht="15">
      <c r="A12" s="12">
        <v>2</v>
      </c>
      <c r="B12" s="7">
        <v>170301110006</v>
      </c>
      <c r="C12" s="36">
        <v>38</v>
      </c>
      <c r="D12" s="75">
        <f>D11/$A$62*100</f>
        <v>80.76923076923077</v>
      </c>
      <c r="E12" s="36">
        <v>35</v>
      </c>
      <c r="F12" s="75">
        <f>F11/$A$62*100</f>
        <v>75</v>
      </c>
      <c r="G12" s="54" t="s">
        <v>72</v>
      </c>
      <c r="H12" s="16"/>
      <c r="I12" s="16"/>
      <c r="J12" s="25"/>
      <c r="K12" s="23">
        <v>3</v>
      </c>
      <c r="L12" s="23">
        <v>3</v>
      </c>
      <c r="M12" s="39">
        <v>2</v>
      </c>
      <c r="N12" s="39">
        <v>2</v>
      </c>
      <c r="O12" s="39">
        <v>1</v>
      </c>
      <c r="P12" s="39">
        <v>2</v>
      </c>
      <c r="Q12" s="31"/>
      <c r="R12" s="31"/>
      <c r="S12" s="31"/>
      <c r="T12" s="31"/>
      <c r="U12" s="31"/>
      <c r="V12" s="39">
        <v>3</v>
      </c>
      <c r="W12" s="46">
        <v>3</v>
      </c>
      <c r="X12" s="46">
        <v>3</v>
      </c>
      <c r="Y12" s="46">
        <v>3</v>
      </c>
    </row>
    <row r="13" spans="1:25" ht="15">
      <c r="A13" s="12">
        <v>3</v>
      </c>
      <c r="B13" s="7">
        <v>170301110007</v>
      </c>
      <c r="C13" s="36">
        <v>43</v>
      </c>
      <c r="D13" s="36"/>
      <c r="E13" s="36">
        <v>41</v>
      </c>
      <c r="F13" s="36"/>
      <c r="G13" s="54" t="s">
        <v>73</v>
      </c>
      <c r="H13" s="16"/>
      <c r="I13" s="16"/>
      <c r="J13" s="25"/>
      <c r="K13" s="23">
        <v>3</v>
      </c>
      <c r="L13" s="23">
        <v>3</v>
      </c>
      <c r="M13" s="39">
        <v>2</v>
      </c>
      <c r="N13" s="39">
        <v>2</v>
      </c>
      <c r="O13" s="39">
        <v>1</v>
      </c>
      <c r="P13" s="39">
        <v>2</v>
      </c>
      <c r="Q13" s="31"/>
      <c r="R13" s="31"/>
      <c r="S13" s="31"/>
      <c r="T13" s="31"/>
      <c r="U13" s="31"/>
      <c r="V13" s="39">
        <v>3</v>
      </c>
      <c r="W13" s="46">
        <v>3</v>
      </c>
      <c r="X13" s="46">
        <v>3</v>
      </c>
      <c r="Y13" s="46">
        <v>3</v>
      </c>
    </row>
    <row r="14" spans="1:25" ht="15">
      <c r="A14" s="12">
        <v>4</v>
      </c>
      <c r="B14" s="7">
        <v>170301110008</v>
      </c>
      <c r="C14" s="36">
        <v>44</v>
      </c>
      <c r="D14" s="36"/>
      <c r="E14" s="36">
        <v>40</v>
      </c>
      <c r="F14" s="36"/>
      <c r="G14" s="54" t="s">
        <v>74</v>
      </c>
      <c r="H14" s="16"/>
      <c r="I14" s="16"/>
      <c r="J14" s="25"/>
      <c r="K14" s="23">
        <v>3</v>
      </c>
      <c r="L14" s="23">
        <v>3</v>
      </c>
      <c r="M14" s="39">
        <v>2</v>
      </c>
      <c r="N14" s="39">
        <v>2</v>
      </c>
      <c r="O14" s="39">
        <v>1</v>
      </c>
      <c r="P14" s="39">
        <v>2</v>
      </c>
      <c r="Q14" s="31"/>
      <c r="R14" s="31"/>
      <c r="S14" s="31"/>
      <c r="T14" s="31"/>
      <c r="U14" s="31"/>
      <c r="V14" s="39">
        <v>3</v>
      </c>
      <c r="W14" s="46">
        <v>3</v>
      </c>
      <c r="X14" s="46">
        <v>3</v>
      </c>
      <c r="Y14" s="46">
        <v>3</v>
      </c>
    </row>
    <row r="15" spans="1:25" ht="15">
      <c r="A15" s="12">
        <v>5</v>
      </c>
      <c r="B15" s="7">
        <v>170301110012</v>
      </c>
      <c r="C15" s="36">
        <v>37</v>
      </c>
      <c r="D15" s="36"/>
      <c r="E15" s="36">
        <v>38</v>
      </c>
      <c r="F15" s="83"/>
      <c r="G15" s="319" t="s">
        <v>259</v>
      </c>
      <c r="H15" s="320"/>
      <c r="I15" s="320"/>
      <c r="J15" s="321"/>
      <c r="K15" s="25">
        <f>AVERAGE(K10:K14)</f>
        <v>3</v>
      </c>
      <c r="L15" s="25">
        <f>AVERAGE(L10:L14)</f>
        <v>3</v>
      </c>
      <c r="M15" s="25">
        <f aca="true" t="shared" si="0" ref="M15:Y15">AVERAGE(M10:M14)</f>
        <v>2</v>
      </c>
      <c r="N15" s="25">
        <f t="shared" si="0"/>
        <v>2</v>
      </c>
      <c r="O15" s="25">
        <f t="shared" si="0"/>
        <v>1</v>
      </c>
      <c r="P15" s="25">
        <f t="shared" si="0"/>
        <v>2</v>
      </c>
      <c r="Q15" s="25"/>
      <c r="R15" s="25"/>
      <c r="S15" s="25"/>
      <c r="T15" s="25"/>
      <c r="U15" s="25"/>
      <c r="V15" s="25">
        <f t="shared" si="0"/>
        <v>3</v>
      </c>
      <c r="W15" s="25">
        <f t="shared" si="0"/>
        <v>3</v>
      </c>
      <c r="X15" s="25">
        <f t="shared" si="0"/>
        <v>3</v>
      </c>
      <c r="Y15" s="25">
        <f t="shared" si="0"/>
        <v>3</v>
      </c>
    </row>
    <row r="16" spans="1:25" ht="15">
      <c r="A16" s="12">
        <v>6</v>
      </c>
      <c r="B16" s="7">
        <v>170301110014</v>
      </c>
      <c r="C16" s="36">
        <v>35</v>
      </c>
      <c r="D16" s="36"/>
      <c r="E16" s="36">
        <v>33</v>
      </c>
      <c r="F16" s="83"/>
      <c r="G16" s="351" t="s">
        <v>83</v>
      </c>
      <c r="H16" s="352"/>
      <c r="I16" s="352"/>
      <c r="J16" s="353"/>
      <c r="K16" s="239">
        <f>K15*$H$7/100</f>
        <v>2.3365384615384617</v>
      </c>
      <c r="L16" s="239">
        <f aca="true" t="shared" si="1" ref="L16:Y16">L15*$H$7/100</f>
        <v>2.3365384615384617</v>
      </c>
      <c r="M16" s="239">
        <f t="shared" si="1"/>
        <v>1.5576923076923077</v>
      </c>
      <c r="N16" s="120">
        <f t="shared" si="1"/>
        <v>1.5576923076923077</v>
      </c>
      <c r="O16" s="120">
        <f t="shared" si="1"/>
        <v>0.7788461538461539</v>
      </c>
      <c r="P16" s="120">
        <f t="shared" si="1"/>
        <v>1.5576923076923077</v>
      </c>
      <c r="Q16" s="120"/>
      <c r="R16" s="120"/>
      <c r="S16" s="120"/>
      <c r="T16" s="120"/>
      <c r="U16" s="120"/>
      <c r="V16" s="120">
        <f t="shared" si="1"/>
        <v>2.3365384615384617</v>
      </c>
      <c r="W16" s="120">
        <f t="shared" si="1"/>
        <v>2.3365384615384617</v>
      </c>
      <c r="X16" s="120">
        <f t="shared" si="1"/>
        <v>2.3365384615384617</v>
      </c>
      <c r="Y16" s="120">
        <f t="shared" si="1"/>
        <v>2.3365384615384617</v>
      </c>
    </row>
    <row r="17" spans="1:25" ht="14.25">
      <c r="A17" s="12">
        <v>7</v>
      </c>
      <c r="B17" s="7">
        <v>170301110015</v>
      </c>
      <c r="C17" s="36">
        <v>39</v>
      </c>
      <c r="D17" s="36"/>
      <c r="E17" s="36">
        <v>37</v>
      </c>
      <c r="F17" s="84"/>
      <c r="G17" s="107"/>
      <c r="H17" s="107"/>
      <c r="I17" s="107"/>
      <c r="J17" s="107"/>
      <c r="K17" s="243"/>
      <c r="L17" s="243"/>
      <c r="M17" s="24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2">
        <v>8</v>
      </c>
      <c r="B18" s="7">
        <v>170301110017</v>
      </c>
      <c r="C18" s="36">
        <v>45</v>
      </c>
      <c r="D18" s="36"/>
      <c r="E18" s="36">
        <v>45</v>
      </c>
      <c r="F18" s="85"/>
      <c r="G18" s="37"/>
      <c r="H18" s="37"/>
      <c r="I18" s="37"/>
      <c r="J18" s="110"/>
      <c r="K18" s="110"/>
      <c r="L18" s="110"/>
      <c r="M18" s="10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12">
        <v>9</v>
      </c>
      <c r="B19" s="7">
        <v>170301110020</v>
      </c>
      <c r="C19" s="36">
        <v>33</v>
      </c>
      <c r="D19" s="36"/>
      <c r="E19" s="36">
        <v>15</v>
      </c>
      <c r="F19" s="83"/>
      <c r="G19" s="92"/>
      <c r="H19" s="92"/>
      <c r="I19" s="92"/>
      <c r="J19" s="110"/>
      <c r="K19" s="110"/>
      <c r="L19" s="110"/>
      <c r="M19" s="103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2">
        <v>10</v>
      </c>
      <c r="B20" s="7">
        <v>170301110021</v>
      </c>
      <c r="C20" s="36">
        <v>45</v>
      </c>
      <c r="D20" s="36"/>
      <c r="E20" s="36">
        <v>39</v>
      </c>
      <c r="F20" s="83"/>
      <c r="G20" s="113"/>
      <c r="H20" s="110"/>
      <c r="I20" s="110"/>
      <c r="J20" s="110"/>
      <c r="K20" s="92"/>
      <c r="L20" s="110"/>
      <c r="M20" s="10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2">
        <v>11</v>
      </c>
      <c r="B21" s="7">
        <v>170301110027</v>
      </c>
      <c r="C21" s="36">
        <v>42</v>
      </c>
      <c r="D21" s="36"/>
      <c r="E21" s="36">
        <v>40</v>
      </c>
      <c r="F21" s="83"/>
      <c r="G21" s="113"/>
      <c r="H21" s="110"/>
      <c r="I21" s="110"/>
      <c r="J21" s="110"/>
      <c r="K21" s="110"/>
      <c r="L21" s="110"/>
      <c r="M21" s="10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>
      <c r="A22" s="12">
        <v>12</v>
      </c>
      <c r="B22" s="7">
        <v>170301110036</v>
      </c>
      <c r="C22" s="36">
        <v>44</v>
      </c>
      <c r="D22" s="36"/>
      <c r="E22" s="36">
        <v>44</v>
      </c>
      <c r="F22" s="85"/>
      <c r="G22" s="37"/>
      <c r="H22" s="37"/>
      <c r="I22" s="37"/>
      <c r="J22" s="110"/>
      <c r="K22" s="110"/>
      <c r="L22" s="110"/>
      <c r="M22" s="103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12">
        <v>13</v>
      </c>
      <c r="B23" s="7">
        <v>170301110037</v>
      </c>
      <c r="C23" s="36">
        <v>42</v>
      </c>
      <c r="D23" s="36"/>
      <c r="E23" s="36">
        <v>43</v>
      </c>
      <c r="F23" s="85"/>
      <c r="G23" s="37"/>
      <c r="H23" s="37"/>
      <c r="I23" s="37"/>
      <c r="J23" s="110"/>
      <c r="K23" s="110"/>
      <c r="L23" s="110"/>
      <c r="M23" s="10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12">
        <v>14</v>
      </c>
      <c r="B24" s="7">
        <v>170301110039</v>
      </c>
      <c r="C24" s="36">
        <v>40</v>
      </c>
      <c r="D24" s="36"/>
      <c r="E24" s="36">
        <v>39</v>
      </c>
      <c r="F24" s="85"/>
      <c r="G24" s="37"/>
      <c r="H24" s="37"/>
      <c r="I24" s="37"/>
      <c r="J24" s="110"/>
      <c r="K24" s="110"/>
      <c r="L24" s="110"/>
      <c r="M24" s="103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>
      <c r="A25" s="12">
        <v>15</v>
      </c>
      <c r="B25" s="7">
        <v>170301110044</v>
      </c>
      <c r="C25" s="36">
        <v>39</v>
      </c>
      <c r="D25" s="36"/>
      <c r="E25" s="36">
        <v>35</v>
      </c>
      <c r="F25" s="85"/>
      <c r="G25" s="41"/>
      <c r="H25" s="41"/>
      <c r="I25" s="41"/>
      <c r="J25" s="103"/>
      <c r="K25" s="103"/>
      <c r="L25" s="103"/>
      <c r="M25" s="10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>
      <c r="A26" s="12">
        <v>16</v>
      </c>
      <c r="B26" s="7">
        <v>170301110045</v>
      </c>
      <c r="C26" s="36">
        <v>40</v>
      </c>
      <c r="D26" s="36"/>
      <c r="E26" s="36">
        <v>42</v>
      </c>
      <c r="F26" s="85"/>
      <c r="G26" s="41"/>
      <c r="H26" s="41"/>
      <c r="I26" s="41"/>
      <c r="J26" s="103"/>
      <c r="K26" s="103"/>
      <c r="L26" s="103"/>
      <c r="M26" s="10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12">
        <v>17</v>
      </c>
      <c r="B27" s="7">
        <v>170301110048</v>
      </c>
      <c r="C27" s="36">
        <v>30</v>
      </c>
      <c r="D27" s="36"/>
      <c r="E27" s="36">
        <v>10</v>
      </c>
      <c r="F27" s="85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>
      <c r="A28" s="12">
        <v>18</v>
      </c>
      <c r="B28" s="7">
        <v>170301110052</v>
      </c>
      <c r="C28" s="36">
        <v>45</v>
      </c>
      <c r="D28" s="36"/>
      <c r="E28" s="36">
        <v>45</v>
      </c>
      <c r="F28" s="85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>
      <c r="A29" s="12">
        <v>19</v>
      </c>
      <c r="B29" s="7">
        <v>170301111056</v>
      </c>
      <c r="C29" s="36">
        <v>45</v>
      </c>
      <c r="D29" s="36"/>
      <c r="E29" s="36">
        <v>46</v>
      </c>
      <c r="F29" s="85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>
      <c r="A30" s="12">
        <v>20</v>
      </c>
      <c r="B30" s="7">
        <v>170301111057</v>
      </c>
      <c r="C30" s="36">
        <v>45</v>
      </c>
      <c r="D30" s="36"/>
      <c r="E30" s="36">
        <v>44</v>
      </c>
      <c r="F30" s="85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>
      <c r="A31" s="12">
        <v>21</v>
      </c>
      <c r="B31" s="7">
        <v>170301111058</v>
      </c>
      <c r="C31" s="36">
        <v>34</v>
      </c>
      <c r="D31" s="36"/>
      <c r="E31" s="36">
        <v>10</v>
      </c>
      <c r="F31" s="85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25">
      <c r="A32" s="12">
        <v>22</v>
      </c>
      <c r="B32" s="7">
        <v>170301111059</v>
      </c>
      <c r="C32" s="36">
        <v>35</v>
      </c>
      <c r="D32" s="36"/>
      <c r="E32" s="36">
        <v>36</v>
      </c>
      <c r="F32" s="85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>
      <c r="A33" s="12">
        <v>23</v>
      </c>
      <c r="B33" s="7">
        <v>170301111060</v>
      </c>
      <c r="C33" s="36">
        <v>40</v>
      </c>
      <c r="D33" s="36"/>
      <c r="E33" s="36">
        <v>42</v>
      </c>
      <c r="F33" s="85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25">
      <c r="A34" s="12">
        <v>24</v>
      </c>
      <c r="B34" s="7">
        <v>170301111061</v>
      </c>
      <c r="C34" s="36">
        <v>37</v>
      </c>
      <c r="D34" s="36"/>
      <c r="E34" s="36">
        <v>34</v>
      </c>
      <c r="F34" s="85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>
      <c r="A35" s="12">
        <v>25</v>
      </c>
      <c r="B35" s="7">
        <v>170301111063</v>
      </c>
      <c r="C35" s="36">
        <v>38</v>
      </c>
      <c r="D35" s="36"/>
      <c r="E35" s="36">
        <v>38</v>
      </c>
      <c r="F35" s="85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2">
        <v>26</v>
      </c>
      <c r="B36" s="7">
        <v>170301111064</v>
      </c>
      <c r="C36" s="36">
        <v>15</v>
      </c>
      <c r="D36" s="36"/>
      <c r="E36" s="36">
        <v>10</v>
      </c>
      <c r="F36" s="85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>
      <c r="A37" s="12">
        <v>27</v>
      </c>
      <c r="B37" s="7">
        <v>170301110004</v>
      </c>
      <c r="C37" s="36">
        <v>39</v>
      </c>
      <c r="D37" s="36"/>
      <c r="E37" s="36">
        <v>39</v>
      </c>
      <c r="F37" s="85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>
      <c r="A38" s="12">
        <v>28</v>
      </c>
      <c r="B38" s="7">
        <v>170301110007</v>
      </c>
      <c r="C38" s="36">
        <v>38</v>
      </c>
      <c r="D38" s="36"/>
      <c r="E38" s="36">
        <v>38</v>
      </c>
      <c r="F38" s="85"/>
      <c r="G38" s="12"/>
      <c r="H38" s="12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12">
        <v>29</v>
      </c>
      <c r="B39" s="7">
        <v>170301110008</v>
      </c>
      <c r="C39" s="36">
        <v>36</v>
      </c>
      <c r="D39" s="36"/>
      <c r="E39" s="36">
        <v>36</v>
      </c>
      <c r="F39" s="85"/>
      <c r="G39" s="12"/>
      <c r="H39" s="12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>
      <c r="A40" s="12">
        <v>30</v>
      </c>
      <c r="B40" s="7">
        <v>170301110012</v>
      </c>
      <c r="C40" s="36">
        <v>30</v>
      </c>
      <c r="D40" s="36"/>
      <c r="E40" s="36">
        <v>30</v>
      </c>
      <c r="F40" s="85"/>
      <c r="G40" s="12"/>
      <c r="H40" s="12"/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>
      <c r="A41" s="12">
        <v>31</v>
      </c>
      <c r="B41" s="7">
        <v>170301110014</v>
      </c>
      <c r="C41" s="36">
        <v>25</v>
      </c>
      <c r="D41" s="36"/>
      <c r="E41" s="36">
        <v>25</v>
      </c>
      <c r="F41" s="85"/>
      <c r="G41" s="12"/>
      <c r="H41" s="12"/>
      <c r="I41" s="1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>
      <c r="A42" s="12">
        <v>32</v>
      </c>
      <c r="B42" s="7">
        <v>170301110015</v>
      </c>
      <c r="C42" s="36">
        <v>30</v>
      </c>
      <c r="D42" s="36"/>
      <c r="E42" s="36">
        <v>30</v>
      </c>
      <c r="F42" s="85"/>
      <c r="G42" s="12"/>
      <c r="H42" s="12"/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>
      <c r="A43" s="12">
        <v>33</v>
      </c>
      <c r="B43" s="7">
        <v>170301110017</v>
      </c>
      <c r="C43" s="36">
        <v>40</v>
      </c>
      <c r="D43" s="36"/>
      <c r="E43" s="36">
        <v>40</v>
      </c>
      <c r="F43" s="85"/>
      <c r="G43" s="12"/>
      <c r="H43" s="12"/>
      <c r="I43" s="1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25">
      <c r="A44" s="12">
        <v>34</v>
      </c>
      <c r="B44" s="7">
        <v>170301110020</v>
      </c>
      <c r="C44" s="36">
        <v>2</v>
      </c>
      <c r="D44" s="36"/>
      <c r="E44" s="36">
        <v>2</v>
      </c>
      <c r="F44" s="85"/>
      <c r="G44" s="12"/>
      <c r="H44" s="12"/>
      <c r="I44" s="1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>
      <c r="A45" s="12">
        <v>35</v>
      </c>
      <c r="B45" s="7">
        <v>170301110021</v>
      </c>
      <c r="C45" s="36">
        <v>39</v>
      </c>
      <c r="D45" s="36"/>
      <c r="E45" s="36">
        <v>39</v>
      </c>
      <c r="F45" s="85"/>
      <c r="G45" s="12"/>
      <c r="H45" s="12"/>
      <c r="I45" s="1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6" ht="14.25">
      <c r="A46" s="12">
        <v>36</v>
      </c>
      <c r="B46" s="242">
        <v>170301110027</v>
      </c>
      <c r="C46" s="38">
        <v>39</v>
      </c>
      <c r="D46" s="38"/>
      <c r="E46" s="38">
        <v>39</v>
      </c>
      <c r="F46" s="130"/>
    </row>
    <row r="47" spans="1:6" ht="14.25">
      <c r="A47" s="12">
        <v>37</v>
      </c>
      <c r="B47" s="242">
        <v>170301110036</v>
      </c>
      <c r="C47" s="38">
        <v>39</v>
      </c>
      <c r="D47" s="38"/>
      <c r="E47" s="38">
        <v>39</v>
      </c>
      <c r="F47" s="130"/>
    </row>
    <row r="48" spans="1:6" ht="14.25">
      <c r="A48" s="12">
        <v>38</v>
      </c>
      <c r="B48" s="242">
        <v>170301110037</v>
      </c>
      <c r="C48" s="38">
        <v>38</v>
      </c>
      <c r="D48" s="38"/>
      <c r="E48" s="38">
        <v>38</v>
      </c>
      <c r="F48" s="130"/>
    </row>
    <row r="49" spans="1:6" ht="14.25">
      <c r="A49" s="12">
        <v>39</v>
      </c>
      <c r="B49" s="242">
        <v>170301110039</v>
      </c>
      <c r="C49" s="38">
        <v>31</v>
      </c>
      <c r="D49" s="38"/>
      <c r="E49" s="38">
        <v>31</v>
      </c>
      <c r="F49" s="130"/>
    </row>
    <row r="50" spans="1:6" ht="14.25">
      <c r="A50" s="12">
        <v>40</v>
      </c>
      <c r="B50" s="242">
        <v>170301110044</v>
      </c>
      <c r="C50" s="38">
        <v>39</v>
      </c>
      <c r="D50" s="38"/>
      <c r="E50" s="38">
        <v>39</v>
      </c>
      <c r="F50" s="130"/>
    </row>
    <row r="51" spans="1:6" ht="14.25">
      <c r="A51" s="12">
        <v>41</v>
      </c>
      <c r="B51" s="242">
        <v>170301110045</v>
      </c>
      <c r="C51" s="38">
        <v>38</v>
      </c>
      <c r="D51" s="38"/>
      <c r="E51" s="38">
        <v>38</v>
      </c>
      <c r="F51" s="130"/>
    </row>
    <row r="52" spans="1:6" ht="14.25">
      <c r="A52" s="12">
        <v>42</v>
      </c>
      <c r="B52" s="242">
        <v>170301110048</v>
      </c>
      <c r="C52" s="38">
        <v>20</v>
      </c>
      <c r="D52" s="38"/>
      <c r="E52" s="38">
        <v>20</v>
      </c>
      <c r="F52" s="130"/>
    </row>
    <row r="53" spans="1:6" ht="14.25">
      <c r="A53" s="12">
        <v>43</v>
      </c>
      <c r="B53" s="242">
        <v>170301110052</v>
      </c>
      <c r="C53" s="38">
        <v>40</v>
      </c>
      <c r="D53" s="38"/>
      <c r="E53" s="38">
        <v>40</v>
      </c>
      <c r="F53" s="130"/>
    </row>
    <row r="54" spans="1:6" ht="14.25">
      <c r="A54" s="12">
        <v>44</v>
      </c>
      <c r="B54" s="242">
        <v>1703011110006</v>
      </c>
      <c r="C54" s="38">
        <v>10</v>
      </c>
      <c r="D54" s="38"/>
      <c r="E54" s="38">
        <v>10</v>
      </c>
      <c r="F54" s="130"/>
    </row>
    <row r="55" spans="1:6" ht="14.25">
      <c r="A55" s="12">
        <v>45</v>
      </c>
      <c r="B55" s="242">
        <v>170301111056</v>
      </c>
      <c r="C55" s="38">
        <v>40</v>
      </c>
      <c r="D55" s="38"/>
      <c r="E55" s="38">
        <v>40</v>
      </c>
      <c r="F55" s="130"/>
    </row>
    <row r="56" spans="1:6" ht="14.25">
      <c r="A56" s="12">
        <v>46</v>
      </c>
      <c r="B56" s="242">
        <v>170301111057</v>
      </c>
      <c r="C56" s="38">
        <v>39</v>
      </c>
      <c r="D56" s="38"/>
      <c r="E56" s="38">
        <v>39</v>
      </c>
      <c r="F56" s="130"/>
    </row>
    <row r="57" spans="1:6" ht="14.25">
      <c r="A57" s="12">
        <v>47</v>
      </c>
      <c r="B57" s="242">
        <v>170301111058</v>
      </c>
      <c r="C57" s="38">
        <v>19</v>
      </c>
      <c r="D57" s="38"/>
      <c r="E57" s="38">
        <v>19</v>
      </c>
      <c r="F57" s="130"/>
    </row>
    <row r="58" spans="1:6" ht="14.25">
      <c r="A58" s="12">
        <v>48</v>
      </c>
      <c r="B58" s="242">
        <v>170301111059</v>
      </c>
      <c r="C58" s="38">
        <v>34</v>
      </c>
      <c r="D58" s="38"/>
      <c r="E58" s="38">
        <v>34</v>
      </c>
      <c r="F58" s="130"/>
    </row>
    <row r="59" spans="1:6" ht="14.25">
      <c r="A59" s="12">
        <v>49</v>
      </c>
      <c r="B59" s="242">
        <v>170301111060</v>
      </c>
      <c r="C59" s="40">
        <v>39</v>
      </c>
      <c r="D59" s="40"/>
      <c r="E59" s="40">
        <v>39</v>
      </c>
      <c r="F59" s="241"/>
    </row>
    <row r="60" spans="1:6" ht="14.25">
      <c r="A60" s="12">
        <v>50</v>
      </c>
      <c r="B60" s="242">
        <v>170301111061</v>
      </c>
      <c r="C60" s="40">
        <v>32</v>
      </c>
      <c r="D60" s="40"/>
      <c r="E60" s="40">
        <v>32</v>
      </c>
      <c r="F60" s="241"/>
    </row>
    <row r="61" spans="1:6" ht="14.25">
      <c r="A61" s="12">
        <v>51</v>
      </c>
      <c r="B61" s="242">
        <v>170301111063</v>
      </c>
      <c r="C61" s="40">
        <v>30</v>
      </c>
      <c r="D61" s="40"/>
      <c r="E61" s="40">
        <v>30</v>
      </c>
      <c r="F61" s="241"/>
    </row>
    <row r="62" spans="1:6" ht="14.25">
      <c r="A62" s="12">
        <v>52</v>
      </c>
      <c r="B62" s="242">
        <v>170301111064</v>
      </c>
      <c r="C62" s="40">
        <v>10</v>
      </c>
      <c r="D62" s="40"/>
      <c r="E62" s="40">
        <v>10</v>
      </c>
      <c r="F62" s="241"/>
    </row>
  </sheetData>
  <sheetProtection/>
  <mergeCells count="9">
    <mergeCell ref="Q3:Y7"/>
    <mergeCell ref="A4:E4"/>
    <mergeCell ref="A5:E5"/>
    <mergeCell ref="G15:J15"/>
    <mergeCell ref="G16:J16"/>
    <mergeCell ref="A1:E1"/>
    <mergeCell ref="G1:P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2"/>
  <sheetViews>
    <sheetView zoomScale="105" zoomScaleNormal="105" zoomScalePageLayoutView="0" workbookViewId="0" topLeftCell="E4">
      <selection activeCell="G12" sqref="G12"/>
    </sheetView>
  </sheetViews>
  <sheetFormatPr defaultColWidth="6.57421875" defaultRowHeight="15"/>
  <cols>
    <col min="1" max="1" width="2.57421875" style="96" bestFit="1" customWidth="1"/>
    <col min="2" max="2" width="14.28125" style="12" bestFit="1" customWidth="1"/>
    <col min="3" max="3" width="12.28125" style="12" bestFit="1" customWidth="1"/>
    <col min="4" max="4" width="7.57421875" style="12" bestFit="1" customWidth="1"/>
    <col min="5" max="5" width="12.28125" style="12" bestFit="1" customWidth="1"/>
    <col min="6" max="6" width="7.57421875" style="12" bestFit="1" customWidth="1"/>
    <col min="7" max="7" width="15.00390625" style="12" customWidth="1"/>
    <col min="8" max="8" width="8.140625" style="12" bestFit="1" customWidth="1"/>
    <col min="9" max="9" width="12.7109375" style="12" customWidth="1"/>
    <col min="10" max="10" width="12.7109375" style="1" customWidth="1"/>
    <col min="11" max="11" width="10.57421875" style="1" bestFit="1" customWidth="1"/>
    <col min="12" max="16" width="7.00390625" style="1" bestFit="1" customWidth="1"/>
    <col min="17" max="19" width="5.140625" style="1" bestFit="1" customWidth="1"/>
    <col min="20" max="20" width="7.00390625" style="1" bestFit="1" customWidth="1"/>
    <col min="21" max="21" width="5.140625" style="1" bestFit="1" customWidth="1"/>
    <col min="22" max="24" width="5.421875" style="1" bestFit="1" customWidth="1"/>
    <col min="25" max="248" width="8.8515625" style="1" customWidth="1"/>
    <col min="249" max="249" width="24.57421875" style="1" customWidth="1"/>
    <col min="250" max="250" width="6.00390625" style="1" bestFit="1" customWidth="1"/>
    <col min="251" max="254" width="5.8515625" style="1" bestFit="1" customWidth="1"/>
    <col min="255" max="255" width="6.57421875" style="1" bestFit="1" customWidth="1"/>
    <col min="256" max="16384" width="6.57421875" style="1" customWidth="1"/>
  </cols>
  <sheetData>
    <row r="1" spans="1:15" ht="19.5" customHeight="1">
      <c r="A1" s="301" t="s">
        <v>110</v>
      </c>
      <c r="B1" s="302"/>
      <c r="C1" s="302"/>
      <c r="D1" s="302"/>
      <c r="E1" s="302"/>
      <c r="F1" s="82"/>
      <c r="G1" s="91"/>
      <c r="H1" s="92"/>
      <c r="I1" s="92"/>
      <c r="J1" s="92"/>
      <c r="K1" s="92"/>
      <c r="L1" s="92"/>
      <c r="M1" s="92"/>
      <c r="N1" s="92"/>
      <c r="O1" s="92"/>
    </row>
    <row r="2" spans="1:9" ht="43.5" customHeight="1" thickBot="1">
      <c r="A2" s="305" t="s">
        <v>0</v>
      </c>
      <c r="B2" s="302"/>
      <c r="C2" s="302"/>
      <c r="D2" s="302"/>
      <c r="E2" s="302"/>
      <c r="F2" s="68"/>
      <c r="G2" s="78" t="s">
        <v>229</v>
      </c>
      <c r="H2" s="39"/>
      <c r="I2" s="31"/>
    </row>
    <row r="3" spans="1:24" ht="39.75" customHeight="1">
      <c r="A3" s="301" t="s">
        <v>244</v>
      </c>
      <c r="B3" s="302"/>
      <c r="C3" s="302"/>
      <c r="D3" s="302"/>
      <c r="E3" s="302"/>
      <c r="F3" s="68"/>
      <c r="G3" s="78"/>
      <c r="H3" s="81"/>
      <c r="I3" s="78" t="s">
        <v>230</v>
      </c>
      <c r="J3" s="89" t="s">
        <v>231</v>
      </c>
      <c r="K3" s="89" t="s">
        <v>232</v>
      </c>
      <c r="L3" s="90"/>
      <c r="M3" s="90"/>
      <c r="N3" s="2"/>
      <c r="P3" s="308" t="s">
        <v>254</v>
      </c>
      <c r="Q3" s="309"/>
      <c r="R3" s="309"/>
      <c r="S3" s="309"/>
      <c r="T3" s="309"/>
      <c r="U3" s="309"/>
      <c r="V3" s="309"/>
      <c r="W3" s="309"/>
      <c r="X3" s="310"/>
    </row>
    <row r="4" spans="1:24" ht="21">
      <c r="A4" s="301" t="s">
        <v>255</v>
      </c>
      <c r="B4" s="330"/>
      <c r="C4" s="330"/>
      <c r="D4" s="330"/>
      <c r="E4" s="330"/>
      <c r="F4" s="331"/>
      <c r="G4" s="46" t="s">
        <v>256</v>
      </c>
      <c r="H4" s="39"/>
      <c r="I4" s="31"/>
      <c r="J4" s="74" t="s">
        <v>233</v>
      </c>
      <c r="K4" s="74">
        <v>3</v>
      </c>
      <c r="L4" s="92"/>
      <c r="M4" s="92"/>
      <c r="P4" s="311"/>
      <c r="Q4" s="312"/>
      <c r="R4" s="312"/>
      <c r="S4" s="312"/>
      <c r="T4" s="312"/>
      <c r="U4" s="312"/>
      <c r="V4" s="312"/>
      <c r="W4" s="312"/>
      <c r="X4" s="313"/>
    </row>
    <row r="5" spans="1:24" ht="19.5" customHeight="1">
      <c r="A5" s="301" t="s">
        <v>245</v>
      </c>
      <c r="B5" s="302"/>
      <c r="C5" s="302"/>
      <c r="D5" s="302"/>
      <c r="E5" s="302"/>
      <c r="F5" s="68"/>
      <c r="G5" s="46" t="s">
        <v>234</v>
      </c>
      <c r="H5" s="75">
        <f>D12</f>
        <v>90.69767441860465</v>
      </c>
      <c r="I5" s="31"/>
      <c r="J5" s="76" t="s">
        <v>235</v>
      </c>
      <c r="K5" s="76">
        <v>2</v>
      </c>
      <c r="L5" s="92"/>
      <c r="M5" s="92"/>
      <c r="P5" s="311"/>
      <c r="Q5" s="312"/>
      <c r="R5" s="312"/>
      <c r="S5" s="312"/>
      <c r="T5" s="312"/>
      <c r="U5" s="312"/>
      <c r="V5" s="312"/>
      <c r="W5" s="312"/>
      <c r="X5" s="313"/>
    </row>
    <row r="6" spans="2:24" ht="19.5" customHeight="1">
      <c r="B6" s="13" t="s">
        <v>1</v>
      </c>
      <c r="C6" s="14" t="s">
        <v>242</v>
      </c>
      <c r="D6" s="14" t="s">
        <v>243</v>
      </c>
      <c r="E6" s="14" t="s">
        <v>236</v>
      </c>
      <c r="F6" s="14" t="s">
        <v>243</v>
      </c>
      <c r="G6" s="46" t="s">
        <v>236</v>
      </c>
      <c r="H6" s="87">
        <f>F12</f>
        <v>90.69767441860465</v>
      </c>
      <c r="I6" s="31"/>
      <c r="J6" s="77" t="s">
        <v>237</v>
      </c>
      <c r="K6" s="77">
        <v>1</v>
      </c>
      <c r="L6" s="92"/>
      <c r="M6" s="92"/>
      <c r="P6" s="311"/>
      <c r="Q6" s="312"/>
      <c r="R6" s="312"/>
      <c r="S6" s="312"/>
      <c r="T6" s="312"/>
      <c r="U6" s="312"/>
      <c r="V6" s="312"/>
      <c r="W6" s="312"/>
      <c r="X6" s="313"/>
    </row>
    <row r="7" spans="2:24" ht="42.75" customHeight="1" thickBot="1">
      <c r="B7" s="13" t="s">
        <v>2</v>
      </c>
      <c r="C7" s="17" t="s">
        <v>78</v>
      </c>
      <c r="D7" s="93"/>
      <c r="E7" s="17" t="s">
        <v>78</v>
      </c>
      <c r="F7" s="93"/>
      <c r="G7" s="78" t="s">
        <v>238</v>
      </c>
      <c r="H7" s="79">
        <f>AVERAGE(H5:H6)</f>
        <v>90.69767441860465</v>
      </c>
      <c r="I7" s="88">
        <v>0.6</v>
      </c>
      <c r="J7" s="80" t="s">
        <v>239</v>
      </c>
      <c r="K7" s="80">
        <v>0</v>
      </c>
      <c r="P7" s="314"/>
      <c r="Q7" s="315"/>
      <c r="R7" s="315"/>
      <c r="S7" s="315"/>
      <c r="T7" s="315"/>
      <c r="U7" s="315"/>
      <c r="V7" s="315"/>
      <c r="W7" s="315"/>
      <c r="X7" s="316"/>
    </row>
    <row r="8" spans="2:9" ht="24.75" customHeight="1">
      <c r="B8" s="13" t="s">
        <v>3</v>
      </c>
      <c r="C8" s="17" t="s">
        <v>4</v>
      </c>
      <c r="D8" s="93"/>
      <c r="E8" s="17" t="s">
        <v>84</v>
      </c>
      <c r="F8" s="93"/>
      <c r="G8" s="78" t="s">
        <v>240</v>
      </c>
      <c r="H8" s="46" t="s">
        <v>114</v>
      </c>
      <c r="I8" s="31"/>
    </row>
    <row r="9" spans="2:24" ht="24.75" customHeight="1">
      <c r="B9" s="13" t="s">
        <v>5</v>
      </c>
      <c r="C9" s="17" t="s">
        <v>75</v>
      </c>
      <c r="D9" s="93"/>
      <c r="E9" s="17" t="s">
        <v>75</v>
      </c>
      <c r="F9" s="93"/>
      <c r="G9" s="21"/>
      <c r="H9" s="94"/>
      <c r="I9" s="94"/>
      <c r="J9" s="24" t="s">
        <v>82</v>
      </c>
      <c r="K9" s="24" t="s">
        <v>89</v>
      </c>
      <c r="L9" s="95" t="s">
        <v>97</v>
      </c>
      <c r="M9" s="95" t="s">
        <v>98</v>
      </c>
      <c r="N9" s="95" t="s">
        <v>99</v>
      </c>
      <c r="O9" s="95" t="s">
        <v>100</v>
      </c>
      <c r="P9" s="95" t="s">
        <v>101</v>
      </c>
      <c r="Q9" s="95" t="s">
        <v>102</v>
      </c>
      <c r="R9" s="95" t="s">
        <v>103</v>
      </c>
      <c r="S9" s="95" t="s">
        <v>104</v>
      </c>
      <c r="T9" s="95" t="s">
        <v>109</v>
      </c>
      <c r="U9" s="95" t="s">
        <v>105</v>
      </c>
      <c r="V9" s="95" t="s">
        <v>106</v>
      </c>
      <c r="W9" s="95" t="s">
        <v>107</v>
      </c>
      <c r="X9" s="95" t="s">
        <v>108</v>
      </c>
    </row>
    <row r="10" spans="1:24" s="2" customFormat="1" ht="24.75" customHeight="1">
      <c r="A10" s="97"/>
      <c r="B10" s="13" t="s">
        <v>8</v>
      </c>
      <c r="C10" s="17">
        <v>50</v>
      </c>
      <c r="D10" s="86">
        <f>0.55*C10</f>
        <v>27.500000000000004</v>
      </c>
      <c r="E10" s="19">
        <v>50</v>
      </c>
      <c r="F10" s="86">
        <f>0.55*E10</f>
        <v>27.500000000000004</v>
      </c>
      <c r="H10" s="94"/>
      <c r="I10" s="24" t="s">
        <v>6</v>
      </c>
      <c r="J10" s="4">
        <v>1</v>
      </c>
      <c r="K10" s="4">
        <v>2</v>
      </c>
      <c r="L10" s="4"/>
      <c r="M10" s="4"/>
      <c r="N10" s="4"/>
      <c r="O10" s="4"/>
      <c r="P10" s="4"/>
      <c r="Q10" s="44">
        <v>3</v>
      </c>
      <c r="R10" s="44">
        <v>2</v>
      </c>
      <c r="S10" s="44">
        <v>3</v>
      </c>
      <c r="T10" s="4"/>
      <c r="U10" s="44">
        <v>3</v>
      </c>
      <c r="V10" s="44">
        <v>1</v>
      </c>
      <c r="W10" s="44">
        <v>1</v>
      </c>
      <c r="X10" s="44">
        <v>1</v>
      </c>
    </row>
    <row r="11" spans="1:24" ht="24.75" customHeight="1">
      <c r="A11" s="96">
        <v>1</v>
      </c>
      <c r="B11" s="7">
        <v>170301110004</v>
      </c>
      <c r="C11" s="36">
        <v>42.5</v>
      </c>
      <c r="D11" s="75">
        <f>COUNTIF(C11:C53,"&gt;="&amp;D10)</f>
        <v>39</v>
      </c>
      <c r="E11" s="36">
        <v>42.5</v>
      </c>
      <c r="F11" s="75">
        <f>COUNTIF(E11:E53,"&gt;="&amp;F10)</f>
        <v>39</v>
      </c>
      <c r="H11" s="94"/>
      <c r="I11" s="24" t="s">
        <v>7</v>
      </c>
      <c r="J11" s="4"/>
      <c r="K11" s="23">
        <v>2</v>
      </c>
      <c r="L11" s="4"/>
      <c r="M11" s="4"/>
      <c r="N11" s="4"/>
      <c r="O11" s="4"/>
      <c r="P11" s="4"/>
      <c r="Q11" s="39">
        <v>3</v>
      </c>
      <c r="R11" s="39">
        <v>2</v>
      </c>
      <c r="S11" s="39">
        <v>3</v>
      </c>
      <c r="T11" s="4"/>
      <c r="U11" s="39">
        <v>3</v>
      </c>
      <c r="V11" s="44">
        <v>1</v>
      </c>
      <c r="W11" s="44">
        <v>1</v>
      </c>
      <c r="X11" s="44">
        <v>1</v>
      </c>
    </row>
    <row r="12" spans="1:24" ht="24.75" customHeight="1">
      <c r="A12" s="96">
        <v>2</v>
      </c>
      <c r="B12" s="7">
        <v>170301110006</v>
      </c>
      <c r="C12" s="36">
        <v>37.5</v>
      </c>
      <c r="D12" s="75">
        <f>D11/43*100</f>
        <v>90.69767441860465</v>
      </c>
      <c r="E12" s="36">
        <v>37.5</v>
      </c>
      <c r="F12" s="75">
        <f>F11/43*100</f>
        <v>90.69767441860465</v>
      </c>
      <c r="H12" s="94"/>
      <c r="I12" s="24" t="s">
        <v>72</v>
      </c>
      <c r="J12" s="4"/>
      <c r="K12" s="23">
        <v>2</v>
      </c>
      <c r="L12" s="4"/>
      <c r="M12" s="4"/>
      <c r="N12" s="4"/>
      <c r="O12" s="4"/>
      <c r="P12" s="4"/>
      <c r="Q12" s="39">
        <v>3</v>
      </c>
      <c r="R12" s="39">
        <v>2</v>
      </c>
      <c r="S12" s="39">
        <v>3</v>
      </c>
      <c r="T12" s="4"/>
      <c r="U12" s="39">
        <v>3</v>
      </c>
      <c r="V12" s="44">
        <v>1</v>
      </c>
      <c r="W12" s="44">
        <v>1</v>
      </c>
      <c r="X12" s="44">
        <v>1</v>
      </c>
    </row>
    <row r="13" spans="1:24" ht="24.75" customHeight="1">
      <c r="A13" s="96">
        <v>3</v>
      </c>
      <c r="B13" s="7">
        <v>170301110007</v>
      </c>
      <c r="C13" s="36">
        <v>41.5</v>
      </c>
      <c r="D13" s="36"/>
      <c r="E13" s="36">
        <v>41.5</v>
      </c>
      <c r="F13" s="36"/>
      <c r="H13" s="94"/>
      <c r="I13" s="24" t="s">
        <v>73</v>
      </c>
      <c r="J13" s="4"/>
      <c r="K13" s="23">
        <v>2</v>
      </c>
      <c r="L13" s="4"/>
      <c r="M13" s="4"/>
      <c r="N13" s="4"/>
      <c r="O13" s="4"/>
      <c r="P13" s="4"/>
      <c r="Q13" s="39">
        <v>3</v>
      </c>
      <c r="R13" s="39">
        <v>2</v>
      </c>
      <c r="S13" s="39">
        <v>3</v>
      </c>
      <c r="T13" s="4"/>
      <c r="U13" s="39">
        <v>3</v>
      </c>
      <c r="V13" s="44">
        <v>1</v>
      </c>
      <c r="W13" s="44">
        <v>1</v>
      </c>
      <c r="X13" s="44">
        <v>1</v>
      </c>
    </row>
    <row r="14" spans="1:24" ht="24.75" customHeight="1">
      <c r="A14" s="96">
        <v>4</v>
      </c>
      <c r="B14" s="7">
        <v>170301110008</v>
      </c>
      <c r="C14" s="36">
        <v>42</v>
      </c>
      <c r="D14" s="36"/>
      <c r="E14" s="36">
        <v>42</v>
      </c>
      <c r="F14" s="36"/>
      <c r="H14" s="94"/>
      <c r="I14" s="24" t="s">
        <v>74</v>
      </c>
      <c r="J14" s="4"/>
      <c r="K14" s="23">
        <v>2</v>
      </c>
      <c r="L14" s="4"/>
      <c r="M14" s="4"/>
      <c r="N14" s="4"/>
      <c r="O14" s="4"/>
      <c r="P14" s="4"/>
      <c r="Q14" s="39">
        <v>3</v>
      </c>
      <c r="R14" s="39">
        <v>2</v>
      </c>
      <c r="S14" s="39">
        <v>3</v>
      </c>
      <c r="T14" s="4"/>
      <c r="U14" s="39">
        <v>3</v>
      </c>
      <c r="V14" s="44">
        <v>1</v>
      </c>
      <c r="W14" s="44">
        <v>1</v>
      </c>
      <c r="X14" s="44">
        <v>1</v>
      </c>
    </row>
    <row r="15" spans="1:24" ht="24.75" customHeight="1">
      <c r="A15" s="96">
        <v>5</v>
      </c>
      <c r="B15" s="7">
        <v>170301110012</v>
      </c>
      <c r="C15" s="36">
        <v>42.5</v>
      </c>
      <c r="D15" s="36"/>
      <c r="E15" s="36">
        <v>42.5</v>
      </c>
      <c r="F15" s="83"/>
      <c r="G15" s="319" t="s">
        <v>257</v>
      </c>
      <c r="H15" s="320"/>
      <c r="I15" s="320"/>
      <c r="J15" s="25">
        <f aca="true" t="shared" si="0" ref="J15:X15">AVERAGE(J10:J14)</f>
        <v>1</v>
      </c>
      <c r="K15" s="25">
        <f t="shared" si="0"/>
        <v>2</v>
      </c>
      <c r="L15" s="25"/>
      <c r="M15" s="25"/>
      <c r="N15" s="25"/>
      <c r="O15" s="25"/>
      <c r="P15" s="25"/>
      <c r="Q15" s="25">
        <f t="shared" si="0"/>
        <v>3</v>
      </c>
      <c r="R15" s="25">
        <f t="shared" si="0"/>
        <v>2</v>
      </c>
      <c r="S15" s="25">
        <f t="shared" si="0"/>
        <v>3</v>
      </c>
      <c r="T15" s="25"/>
      <c r="U15" s="25">
        <f t="shared" si="0"/>
        <v>3</v>
      </c>
      <c r="V15" s="25">
        <f t="shared" si="0"/>
        <v>1</v>
      </c>
      <c r="W15" s="25">
        <f t="shared" si="0"/>
        <v>1</v>
      </c>
      <c r="X15" s="25">
        <f t="shared" si="0"/>
        <v>1</v>
      </c>
    </row>
    <row r="16" spans="1:24" ht="24.75" customHeight="1">
      <c r="A16" s="96">
        <v>6</v>
      </c>
      <c r="B16" s="7">
        <v>170301110013</v>
      </c>
      <c r="C16" s="36">
        <v>42.5</v>
      </c>
      <c r="D16" s="36"/>
      <c r="E16" s="36">
        <v>42.5</v>
      </c>
      <c r="F16" s="83"/>
      <c r="G16" s="319" t="s">
        <v>83</v>
      </c>
      <c r="H16" s="320"/>
      <c r="I16" s="320"/>
      <c r="J16" s="99">
        <f>$H$7*J15/100</f>
        <v>0.9069767441860465</v>
      </c>
      <c r="K16" s="99">
        <f aca="true" t="shared" si="1" ref="K16:X16">$H$7*K15/100</f>
        <v>1.813953488372093</v>
      </c>
      <c r="L16" s="99"/>
      <c r="M16" s="99"/>
      <c r="N16" s="99"/>
      <c r="O16" s="99"/>
      <c r="P16" s="99"/>
      <c r="Q16" s="99">
        <f t="shared" si="1"/>
        <v>2.7209302325581395</v>
      </c>
      <c r="R16" s="99">
        <f t="shared" si="1"/>
        <v>1.813953488372093</v>
      </c>
      <c r="S16" s="99">
        <f t="shared" si="1"/>
        <v>2.7209302325581395</v>
      </c>
      <c r="T16" s="99"/>
      <c r="U16" s="99">
        <f t="shared" si="1"/>
        <v>2.7209302325581395</v>
      </c>
      <c r="V16" s="99">
        <f t="shared" si="1"/>
        <v>0.9069767441860465</v>
      </c>
      <c r="W16" s="99">
        <f t="shared" si="1"/>
        <v>0.9069767441860465</v>
      </c>
      <c r="X16" s="99">
        <f t="shared" si="1"/>
        <v>0.9069767441860465</v>
      </c>
    </row>
    <row r="17" spans="1:21" ht="25.5" customHeight="1">
      <c r="A17" s="96">
        <v>7</v>
      </c>
      <c r="B17" s="7">
        <v>170301110014</v>
      </c>
      <c r="C17" s="36">
        <v>32.5</v>
      </c>
      <c r="D17" s="36"/>
      <c r="E17" s="36">
        <v>32.5</v>
      </c>
      <c r="F17" s="84"/>
      <c r="G17" s="106"/>
      <c r="H17" s="107"/>
      <c r="I17" s="107"/>
      <c r="U17" s="1" t="s">
        <v>241</v>
      </c>
    </row>
    <row r="18" spans="1:6" ht="24.75" customHeight="1">
      <c r="A18" s="96">
        <v>8</v>
      </c>
      <c r="B18" s="7">
        <v>170301110015</v>
      </c>
      <c r="C18" s="36">
        <v>36.5</v>
      </c>
      <c r="D18" s="36"/>
      <c r="E18" s="36">
        <v>36.5</v>
      </c>
      <c r="F18" s="85"/>
    </row>
    <row r="19" spans="1:10" ht="24.75" customHeight="1">
      <c r="A19" s="96">
        <v>9</v>
      </c>
      <c r="B19" s="7">
        <v>170301110016</v>
      </c>
      <c r="C19" s="36">
        <v>43.5</v>
      </c>
      <c r="D19" s="36"/>
      <c r="E19" s="36">
        <v>43.5</v>
      </c>
      <c r="F19" s="85"/>
      <c r="G19" s="92"/>
      <c r="H19" s="92"/>
      <c r="I19" s="92"/>
      <c r="J19" s="103"/>
    </row>
    <row r="20" spans="1:10" ht="24.75" customHeight="1">
      <c r="A20" s="96">
        <v>10</v>
      </c>
      <c r="B20" s="7">
        <v>170301110017</v>
      </c>
      <c r="C20" s="36">
        <v>42.5</v>
      </c>
      <c r="D20" s="36"/>
      <c r="E20" s="36">
        <v>42.5</v>
      </c>
      <c r="F20" s="85"/>
      <c r="G20" s="104"/>
      <c r="H20" s="329"/>
      <c r="I20" s="329"/>
      <c r="J20" s="105"/>
    </row>
    <row r="21" spans="1:10" ht="24.75" customHeight="1">
      <c r="A21" s="96">
        <v>11</v>
      </c>
      <c r="B21" s="7">
        <v>170301110019</v>
      </c>
      <c r="C21" s="36">
        <v>43.5</v>
      </c>
      <c r="D21" s="36"/>
      <c r="E21" s="36">
        <v>43.5</v>
      </c>
      <c r="F21" s="85"/>
      <c r="G21" s="104"/>
      <c r="H21" s="329"/>
      <c r="I21" s="329"/>
      <c r="J21" s="103"/>
    </row>
    <row r="22" spans="1:6" ht="24.75" customHeight="1">
      <c r="A22" s="96">
        <v>12</v>
      </c>
      <c r="B22" s="7">
        <v>170301110020</v>
      </c>
      <c r="C22" s="36">
        <v>2.5</v>
      </c>
      <c r="D22" s="36"/>
      <c r="E22" s="36">
        <v>2.5</v>
      </c>
      <c r="F22" s="85"/>
    </row>
    <row r="23" spans="1:6" ht="24.75" customHeight="1">
      <c r="A23" s="96">
        <v>13</v>
      </c>
      <c r="B23" s="7">
        <v>170301110021</v>
      </c>
      <c r="C23" s="36">
        <v>45.5</v>
      </c>
      <c r="D23" s="36"/>
      <c r="E23" s="36">
        <v>45.5</v>
      </c>
      <c r="F23" s="85"/>
    </row>
    <row r="24" spans="1:6" ht="24.75" customHeight="1">
      <c r="A24" s="96">
        <v>14</v>
      </c>
      <c r="B24" s="7">
        <v>170301110022</v>
      </c>
      <c r="C24" s="36">
        <v>45.5</v>
      </c>
      <c r="D24" s="36"/>
      <c r="E24" s="36">
        <v>45.5</v>
      </c>
      <c r="F24" s="85"/>
    </row>
    <row r="25" spans="1:6" ht="24.75" customHeight="1">
      <c r="A25" s="96">
        <v>15</v>
      </c>
      <c r="B25" s="7">
        <v>170301110023</v>
      </c>
      <c r="C25" s="36">
        <v>42</v>
      </c>
      <c r="D25" s="36"/>
      <c r="E25" s="36">
        <v>42</v>
      </c>
      <c r="F25" s="85"/>
    </row>
    <row r="26" spans="1:6" ht="24.75" customHeight="1">
      <c r="A26" s="96">
        <v>16</v>
      </c>
      <c r="B26" s="7">
        <v>170301110025</v>
      </c>
      <c r="C26" s="36">
        <v>42</v>
      </c>
      <c r="D26" s="36"/>
      <c r="E26" s="36">
        <v>42</v>
      </c>
      <c r="F26" s="85"/>
    </row>
    <row r="27" spans="1:6" ht="24.75" customHeight="1">
      <c r="A27" s="96">
        <v>17</v>
      </c>
      <c r="B27" s="7">
        <v>170301110027</v>
      </c>
      <c r="C27" s="36">
        <v>32.5</v>
      </c>
      <c r="D27" s="36"/>
      <c r="E27" s="36">
        <v>32.5</v>
      </c>
      <c r="F27" s="85"/>
    </row>
    <row r="28" spans="1:6" ht="24.75" customHeight="1">
      <c r="A28" s="96">
        <v>18</v>
      </c>
      <c r="B28" s="7">
        <v>170301110028</v>
      </c>
      <c r="C28" s="36">
        <v>43.5</v>
      </c>
      <c r="D28" s="36"/>
      <c r="E28" s="36">
        <v>43.5</v>
      </c>
      <c r="F28" s="85"/>
    </row>
    <row r="29" spans="1:6" ht="24.75" customHeight="1">
      <c r="A29" s="96">
        <v>19</v>
      </c>
      <c r="B29" s="7">
        <v>170301110031</v>
      </c>
      <c r="C29" s="36">
        <v>42.5</v>
      </c>
      <c r="D29" s="36"/>
      <c r="E29" s="36">
        <v>42.5</v>
      </c>
      <c r="F29" s="85"/>
    </row>
    <row r="30" spans="1:6" ht="24.75" customHeight="1">
      <c r="A30" s="96">
        <v>20</v>
      </c>
      <c r="B30" s="7">
        <v>170301110036</v>
      </c>
      <c r="C30" s="36">
        <v>40.5</v>
      </c>
      <c r="D30" s="36"/>
      <c r="E30" s="36">
        <v>40.5</v>
      </c>
      <c r="F30" s="85"/>
    </row>
    <row r="31" spans="1:6" ht="24.75" customHeight="1">
      <c r="A31" s="96">
        <v>21</v>
      </c>
      <c r="B31" s="7">
        <v>170301110037</v>
      </c>
      <c r="C31" s="36">
        <v>45.5</v>
      </c>
      <c r="D31" s="36"/>
      <c r="E31" s="36">
        <v>45.5</v>
      </c>
      <c r="F31" s="85"/>
    </row>
    <row r="32" spans="1:6" ht="24.75" customHeight="1">
      <c r="A32" s="96">
        <v>22</v>
      </c>
      <c r="B32" s="7">
        <v>170301110039</v>
      </c>
      <c r="C32" s="36">
        <v>32.5</v>
      </c>
      <c r="D32" s="36"/>
      <c r="E32" s="36">
        <v>32.5</v>
      </c>
      <c r="F32" s="85"/>
    </row>
    <row r="33" spans="1:6" ht="24.75" customHeight="1">
      <c r="A33" s="96">
        <v>23</v>
      </c>
      <c r="B33" s="7">
        <v>170301110042</v>
      </c>
      <c r="C33" s="36">
        <v>45.5</v>
      </c>
      <c r="D33" s="36"/>
      <c r="E33" s="36">
        <v>45.5</v>
      </c>
      <c r="F33" s="85"/>
    </row>
    <row r="34" spans="1:6" ht="24.75" customHeight="1">
      <c r="A34" s="96">
        <v>24</v>
      </c>
      <c r="B34" s="7">
        <v>170301110044</v>
      </c>
      <c r="C34" s="36">
        <v>45.5</v>
      </c>
      <c r="D34" s="36"/>
      <c r="E34" s="36">
        <v>45.5</v>
      </c>
      <c r="F34" s="85"/>
    </row>
    <row r="35" spans="1:6" ht="24.75" customHeight="1">
      <c r="A35" s="96">
        <v>25</v>
      </c>
      <c r="B35" s="7">
        <v>170301110045</v>
      </c>
      <c r="C35" s="36">
        <v>43.5</v>
      </c>
      <c r="D35" s="36"/>
      <c r="E35" s="36">
        <v>43.5</v>
      </c>
      <c r="F35" s="85"/>
    </row>
    <row r="36" spans="1:6" ht="24.75" customHeight="1">
      <c r="A36" s="96">
        <v>26</v>
      </c>
      <c r="B36" s="7">
        <v>170301110046</v>
      </c>
      <c r="C36" s="36">
        <v>38.5</v>
      </c>
      <c r="D36" s="36"/>
      <c r="E36" s="36">
        <v>38.5</v>
      </c>
      <c r="F36" s="85"/>
    </row>
    <row r="37" spans="1:6" ht="24.75" customHeight="1">
      <c r="A37" s="96">
        <v>27</v>
      </c>
      <c r="B37" s="7">
        <v>170301110047</v>
      </c>
      <c r="C37" s="36">
        <v>45</v>
      </c>
      <c r="D37" s="36"/>
      <c r="E37" s="36">
        <v>45</v>
      </c>
      <c r="F37" s="85"/>
    </row>
    <row r="38" spans="1:6" ht="24.75" customHeight="1">
      <c r="A38" s="96">
        <v>28</v>
      </c>
      <c r="B38" s="7">
        <v>170301110048</v>
      </c>
      <c r="C38" s="36">
        <v>27.5</v>
      </c>
      <c r="D38" s="36"/>
      <c r="E38" s="36">
        <v>27.5</v>
      </c>
      <c r="F38" s="85"/>
    </row>
    <row r="39" spans="1:6" ht="24.75" customHeight="1">
      <c r="A39" s="96">
        <v>29</v>
      </c>
      <c r="B39" s="7">
        <v>170301110050</v>
      </c>
      <c r="C39" s="36">
        <v>43.5</v>
      </c>
      <c r="D39" s="36"/>
      <c r="E39" s="36">
        <v>43.5</v>
      </c>
      <c r="F39" s="85"/>
    </row>
    <row r="40" spans="1:6" ht="24.75" customHeight="1">
      <c r="A40" s="96">
        <v>30</v>
      </c>
      <c r="B40" s="7">
        <v>170301110052</v>
      </c>
      <c r="C40" s="36">
        <v>42.5</v>
      </c>
      <c r="D40" s="36"/>
      <c r="E40" s="36">
        <v>42.5</v>
      </c>
      <c r="F40" s="85"/>
    </row>
    <row r="41" spans="1:6" ht="24.75" customHeight="1">
      <c r="A41" s="96">
        <v>31</v>
      </c>
      <c r="B41" s="7">
        <v>170301110054</v>
      </c>
      <c r="C41" s="36">
        <v>42.5</v>
      </c>
      <c r="D41" s="36"/>
      <c r="E41" s="36">
        <v>42.5</v>
      </c>
      <c r="F41" s="85"/>
    </row>
    <row r="42" spans="1:6" ht="24.75" customHeight="1">
      <c r="A42" s="96">
        <v>32</v>
      </c>
      <c r="B42" s="7">
        <v>170301111056</v>
      </c>
      <c r="C42" s="36">
        <v>42.5</v>
      </c>
      <c r="D42" s="36"/>
      <c r="E42" s="36">
        <v>42.5</v>
      </c>
      <c r="F42" s="85"/>
    </row>
    <row r="43" spans="1:6" ht="24.75" customHeight="1">
      <c r="A43" s="96">
        <v>33</v>
      </c>
      <c r="B43" s="7">
        <v>170301111057</v>
      </c>
      <c r="C43" s="36">
        <v>41.5</v>
      </c>
      <c r="D43" s="36"/>
      <c r="E43" s="36">
        <v>41.5</v>
      </c>
      <c r="F43" s="85"/>
    </row>
    <row r="44" spans="1:6" ht="24.75" customHeight="1">
      <c r="A44" s="96">
        <v>34</v>
      </c>
      <c r="B44" s="7">
        <v>170301111058</v>
      </c>
      <c r="C44" s="36">
        <v>43.5</v>
      </c>
      <c r="D44" s="36"/>
      <c r="E44" s="36">
        <v>43.5</v>
      </c>
      <c r="F44" s="85"/>
    </row>
    <row r="45" spans="1:6" ht="24.75" customHeight="1">
      <c r="A45" s="96">
        <v>35</v>
      </c>
      <c r="B45" s="7">
        <v>170301111059</v>
      </c>
      <c r="C45" s="36">
        <v>20</v>
      </c>
      <c r="D45" s="36"/>
      <c r="E45" s="36">
        <v>20</v>
      </c>
      <c r="F45" s="85"/>
    </row>
    <row r="46" spans="1:6" ht="24.75" customHeight="1">
      <c r="A46" s="96">
        <v>36</v>
      </c>
      <c r="B46" s="7">
        <v>170301111060</v>
      </c>
      <c r="C46" s="36">
        <v>40.5</v>
      </c>
      <c r="D46" s="36"/>
      <c r="E46" s="36">
        <v>40.5</v>
      </c>
      <c r="F46" s="85"/>
    </row>
    <row r="47" spans="1:6" ht="24.75" customHeight="1">
      <c r="A47" s="96">
        <v>37</v>
      </c>
      <c r="B47" s="7">
        <v>170301111061</v>
      </c>
      <c r="C47" s="36">
        <v>37.5</v>
      </c>
      <c r="D47" s="36"/>
      <c r="E47" s="36">
        <v>37.5</v>
      </c>
      <c r="F47" s="85"/>
    </row>
    <row r="48" spans="1:6" ht="24.75" customHeight="1">
      <c r="A48" s="96">
        <v>38</v>
      </c>
      <c r="B48" s="7">
        <v>170301111063</v>
      </c>
      <c r="C48" s="36">
        <v>40.5</v>
      </c>
      <c r="D48" s="36"/>
      <c r="E48" s="36">
        <v>40.5</v>
      </c>
      <c r="F48" s="85"/>
    </row>
    <row r="49" spans="1:6" ht="24.75" customHeight="1">
      <c r="A49" s="96">
        <v>39</v>
      </c>
      <c r="B49" s="7">
        <v>170301111064</v>
      </c>
      <c r="C49" s="36">
        <v>5</v>
      </c>
      <c r="D49" s="36"/>
      <c r="E49" s="36">
        <v>5</v>
      </c>
      <c r="F49" s="85"/>
    </row>
    <row r="50" spans="1:6" ht="24.75" customHeight="1">
      <c r="A50" s="96">
        <v>40</v>
      </c>
      <c r="B50" s="7">
        <v>170101110005</v>
      </c>
      <c r="C50" s="36">
        <v>37.5</v>
      </c>
      <c r="D50" s="36"/>
      <c r="E50" s="36">
        <v>37.5</v>
      </c>
      <c r="F50" s="85"/>
    </row>
    <row r="51" spans="1:6" ht="24.75" customHeight="1">
      <c r="A51" s="96">
        <v>41</v>
      </c>
      <c r="B51" s="7">
        <v>170101110010</v>
      </c>
      <c r="C51" s="36">
        <v>28</v>
      </c>
      <c r="D51" s="36"/>
      <c r="E51" s="36">
        <v>28</v>
      </c>
      <c r="F51" s="85"/>
    </row>
    <row r="52" spans="1:6" ht="24.75" customHeight="1">
      <c r="A52" s="96">
        <v>42</v>
      </c>
      <c r="B52" s="7">
        <v>170101110011</v>
      </c>
      <c r="C52" s="36">
        <v>32</v>
      </c>
      <c r="D52" s="36"/>
      <c r="E52" s="36">
        <v>32</v>
      </c>
      <c r="F52" s="85"/>
    </row>
    <row r="53" spans="1:6" ht="24.75" customHeight="1">
      <c r="A53" s="96">
        <v>43</v>
      </c>
      <c r="B53" s="7">
        <v>170101110013</v>
      </c>
      <c r="C53" s="36">
        <v>27</v>
      </c>
      <c r="D53" s="36"/>
      <c r="E53" s="36">
        <v>27</v>
      </c>
      <c r="F53" s="85"/>
    </row>
    <row r="54" spans="2:6" ht="24.75" customHeight="1">
      <c r="B54" s="7"/>
      <c r="C54" s="36"/>
      <c r="D54" s="36"/>
      <c r="E54" s="36"/>
      <c r="F54" s="85"/>
    </row>
    <row r="55" spans="2:6" ht="24.75" customHeight="1">
      <c r="B55" s="7"/>
      <c r="C55" s="36"/>
      <c r="D55" s="36"/>
      <c r="E55" s="36"/>
      <c r="F55" s="85"/>
    </row>
    <row r="56" spans="2:6" ht="24.75" customHeight="1">
      <c r="B56" s="7"/>
      <c r="C56" s="36"/>
      <c r="D56" s="36"/>
      <c r="E56" s="36"/>
      <c r="F56" s="85"/>
    </row>
    <row r="57" spans="2:6" ht="24.75" customHeight="1">
      <c r="B57" s="7"/>
      <c r="C57" s="36"/>
      <c r="D57" s="36"/>
      <c r="E57" s="36"/>
      <c r="F57" s="85"/>
    </row>
    <row r="58" spans="2:6" ht="24.75" customHeight="1">
      <c r="B58" s="7"/>
      <c r="C58" s="36"/>
      <c r="D58" s="36"/>
      <c r="E58" s="36"/>
      <c r="F58" s="85"/>
    </row>
    <row r="59" spans="2:6" ht="24.75" customHeight="1">
      <c r="B59" s="7"/>
      <c r="C59" s="36"/>
      <c r="D59" s="36"/>
      <c r="E59" s="36"/>
      <c r="F59" s="85"/>
    </row>
    <row r="60" spans="2:6" ht="24.75" customHeight="1">
      <c r="B60" s="7"/>
      <c r="C60" s="36"/>
      <c r="D60" s="36"/>
      <c r="E60" s="36"/>
      <c r="F60" s="85"/>
    </row>
    <row r="61" spans="2:6" ht="24.75" customHeight="1">
      <c r="B61" s="7"/>
      <c r="C61" s="36"/>
      <c r="D61" s="36"/>
      <c r="E61" s="36"/>
      <c r="F61" s="85"/>
    </row>
    <row r="62" spans="2:6" ht="24.75" customHeight="1">
      <c r="B62" s="7"/>
      <c r="C62" s="36"/>
      <c r="D62" s="36"/>
      <c r="E62" s="36"/>
      <c r="F62" s="85"/>
    </row>
    <row r="63" spans="2:6" ht="24.75" customHeight="1">
      <c r="B63" s="7"/>
      <c r="C63" s="36"/>
      <c r="D63" s="36"/>
      <c r="E63" s="36"/>
      <c r="F63" s="85"/>
    </row>
    <row r="64" spans="2:6" ht="24.75" customHeight="1">
      <c r="B64" s="7"/>
      <c r="C64" s="36"/>
      <c r="D64" s="36"/>
      <c r="E64" s="36"/>
      <c r="F64" s="85"/>
    </row>
    <row r="65" spans="2:6" ht="24.75" customHeight="1">
      <c r="B65" s="7"/>
      <c r="C65" s="36"/>
      <c r="D65" s="36"/>
      <c r="E65" s="36"/>
      <c r="F65" s="85"/>
    </row>
    <row r="66" spans="2:6" ht="24.75" customHeight="1">
      <c r="B66" s="7"/>
      <c r="C66" s="36"/>
      <c r="D66" s="36"/>
      <c r="E66" s="36"/>
      <c r="F66" s="85"/>
    </row>
    <row r="67" spans="2:6" ht="24.75" customHeight="1">
      <c r="B67" s="7"/>
      <c r="C67" s="36"/>
      <c r="D67" s="36"/>
      <c r="E67" s="36"/>
      <c r="F67" s="85"/>
    </row>
    <row r="68" spans="2:6" ht="24.75" customHeight="1">
      <c r="B68" s="7"/>
      <c r="C68" s="36"/>
      <c r="D68" s="36"/>
      <c r="E68" s="36"/>
      <c r="F68" s="85"/>
    </row>
    <row r="69" spans="2:6" ht="24.75" customHeight="1">
      <c r="B69" s="7"/>
      <c r="C69" s="36"/>
      <c r="D69" s="36"/>
      <c r="E69" s="36"/>
      <c r="F69" s="85"/>
    </row>
    <row r="70" spans="2:6" ht="24.75" customHeight="1">
      <c r="B70" s="7"/>
      <c r="C70" s="36"/>
      <c r="D70" s="36"/>
      <c r="E70" s="36"/>
      <c r="F70" s="85"/>
    </row>
    <row r="71" spans="2:6" ht="24.75" customHeight="1">
      <c r="B71" s="7"/>
      <c r="C71" s="36"/>
      <c r="D71" s="36"/>
      <c r="E71" s="36"/>
      <c r="F71" s="85"/>
    </row>
    <row r="72" spans="2:6" ht="24.75" customHeight="1">
      <c r="B72" s="7"/>
      <c r="C72" s="36"/>
      <c r="D72" s="36"/>
      <c r="E72" s="36"/>
      <c r="F72" s="85"/>
    </row>
    <row r="73" spans="2:6" ht="24.75" customHeight="1">
      <c r="B73" s="7"/>
      <c r="C73" s="36"/>
      <c r="D73" s="36"/>
      <c r="E73" s="36"/>
      <c r="F73" s="85"/>
    </row>
    <row r="74" spans="2:6" ht="24.75" customHeight="1">
      <c r="B74" s="7"/>
      <c r="C74" s="36"/>
      <c r="D74" s="36"/>
      <c r="E74" s="36"/>
      <c r="F74" s="85"/>
    </row>
    <row r="75" spans="2:6" ht="24.75" customHeight="1">
      <c r="B75" s="7"/>
      <c r="C75" s="36"/>
      <c r="D75" s="36"/>
      <c r="E75" s="36"/>
      <c r="F75" s="85"/>
    </row>
    <row r="78" spans="1:11" ht="14.25">
      <c r="A78" s="98"/>
      <c r="B78" s="20"/>
      <c r="C78" s="20"/>
      <c r="D78" s="20"/>
      <c r="E78" s="20"/>
      <c r="F78" s="20"/>
      <c r="G78" s="20"/>
      <c r="H78" s="20"/>
      <c r="I78" s="20"/>
      <c r="J78"/>
      <c r="K78"/>
    </row>
    <row r="79" spans="1:11" ht="14.25">
      <c r="A79" s="98"/>
      <c r="B79" s="20"/>
      <c r="C79" s="20"/>
      <c r="D79" s="20"/>
      <c r="E79" s="20"/>
      <c r="F79" s="20"/>
      <c r="G79" s="20"/>
      <c r="H79" s="20"/>
      <c r="I79" s="20"/>
      <c r="J79"/>
      <c r="K79"/>
    </row>
    <row r="80" spans="1:11" ht="14.25">
      <c r="A80" s="98"/>
      <c r="B80" s="20"/>
      <c r="C80" s="20"/>
      <c r="D80" s="20"/>
      <c r="E80" s="20"/>
      <c r="F80" s="20"/>
      <c r="G80" s="20"/>
      <c r="H80" s="20"/>
      <c r="I80" s="20"/>
      <c r="J80"/>
      <c r="K80"/>
    </row>
    <row r="81" spans="1:11" ht="14.25">
      <c r="A81" s="98"/>
      <c r="B81" s="20"/>
      <c r="C81" s="20"/>
      <c r="D81" s="20"/>
      <c r="E81" s="20"/>
      <c r="F81" s="20"/>
      <c r="G81" s="20"/>
      <c r="H81" s="20"/>
      <c r="I81" s="20"/>
      <c r="J81"/>
      <c r="K81"/>
    </row>
    <row r="82" spans="1:11" ht="14.25">
      <c r="A82" s="98"/>
      <c r="B82" s="20"/>
      <c r="C82" s="20"/>
      <c r="D82" s="20"/>
      <c r="E82" s="20"/>
      <c r="F82" s="20"/>
      <c r="G82" s="20"/>
      <c r="H82" s="20"/>
      <c r="I82" s="20"/>
      <c r="J82"/>
      <c r="K82"/>
    </row>
    <row r="83" spans="1:11" ht="14.25">
      <c r="A83" s="98"/>
      <c r="B83" s="20"/>
      <c r="C83" s="20"/>
      <c r="D83" s="20"/>
      <c r="E83" s="20"/>
      <c r="F83" s="20"/>
      <c r="G83" s="20"/>
      <c r="H83" s="20"/>
      <c r="I83" s="20"/>
      <c r="J83"/>
      <c r="K83"/>
    </row>
    <row r="84" spans="1:11" s="3" customFormat="1" ht="15">
      <c r="A84" s="98"/>
      <c r="B84" s="20"/>
      <c r="C84" s="20"/>
      <c r="D84" s="20"/>
      <c r="E84" s="20"/>
      <c r="F84" s="20"/>
      <c r="G84" s="20"/>
      <c r="H84" s="20"/>
      <c r="I84" s="20"/>
      <c r="J84"/>
      <c r="K84"/>
    </row>
    <row r="85" spans="1:11" ht="14.25">
      <c r="A85" s="98"/>
      <c r="B85" s="20"/>
      <c r="C85" s="20"/>
      <c r="D85" s="20"/>
      <c r="E85" s="20"/>
      <c r="F85" s="20"/>
      <c r="G85" s="20"/>
      <c r="H85" s="20"/>
      <c r="I85" s="20"/>
      <c r="J85"/>
      <c r="K85"/>
    </row>
    <row r="86" spans="1:11" ht="14.25">
      <c r="A86" s="98"/>
      <c r="B86" s="20"/>
      <c r="C86" s="20"/>
      <c r="D86" s="20"/>
      <c r="E86" s="20"/>
      <c r="F86" s="20"/>
      <c r="G86" s="20"/>
      <c r="H86" s="20"/>
      <c r="I86" s="20"/>
      <c r="J86"/>
      <c r="K86"/>
    </row>
    <row r="87" spans="1:11" ht="14.25">
      <c r="A87" s="98"/>
      <c r="B87" s="20"/>
      <c r="C87" s="20"/>
      <c r="D87" s="20"/>
      <c r="E87" s="20"/>
      <c r="F87" s="20"/>
      <c r="G87" s="20"/>
      <c r="H87" s="20"/>
      <c r="I87" s="20"/>
      <c r="J87"/>
      <c r="K87"/>
    </row>
    <row r="88" spans="1:11" ht="14.25">
      <c r="A88" s="98"/>
      <c r="B88" s="20"/>
      <c r="C88" s="20"/>
      <c r="D88" s="20"/>
      <c r="E88" s="20"/>
      <c r="F88" s="20"/>
      <c r="G88" s="20"/>
      <c r="H88" s="20"/>
      <c r="I88" s="20"/>
      <c r="J88"/>
      <c r="K88"/>
    </row>
    <row r="89" spans="1:11" ht="14.25">
      <c r="A89" s="98"/>
      <c r="B89" s="20"/>
      <c r="C89" s="20"/>
      <c r="D89" s="20"/>
      <c r="E89" s="20"/>
      <c r="F89" s="20"/>
      <c r="G89" s="20"/>
      <c r="H89" s="20"/>
      <c r="I89" s="20"/>
      <c r="J89"/>
      <c r="K89"/>
    </row>
    <row r="90" spans="1:11" ht="14.25">
      <c r="A90" s="98"/>
      <c r="B90" s="20"/>
      <c r="C90" s="20"/>
      <c r="D90" s="20"/>
      <c r="E90" s="20"/>
      <c r="F90" s="20"/>
      <c r="G90" s="20"/>
      <c r="H90" s="20"/>
      <c r="I90" s="20"/>
      <c r="J90"/>
      <c r="K90"/>
    </row>
    <row r="91" spans="1:11" s="3" customFormat="1" ht="15">
      <c r="A91" s="98"/>
      <c r="B91" s="20"/>
      <c r="C91" s="20"/>
      <c r="D91" s="20"/>
      <c r="E91" s="20"/>
      <c r="F91" s="20"/>
      <c r="G91" s="20"/>
      <c r="H91" s="20"/>
      <c r="I91" s="20"/>
      <c r="J91"/>
      <c r="K91"/>
    </row>
    <row r="92" spans="1:11" ht="14.25">
      <c r="A92" s="98"/>
      <c r="B92" s="20"/>
      <c r="C92" s="20"/>
      <c r="D92" s="20"/>
      <c r="E92" s="20"/>
      <c r="F92" s="20"/>
      <c r="G92" s="20"/>
      <c r="H92" s="20"/>
      <c r="I92" s="20"/>
      <c r="J92"/>
      <c r="K92"/>
    </row>
    <row r="93" spans="1:11" ht="14.25">
      <c r="A93" s="98"/>
      <c r="B93" s="20"/>
      <c r="C93" s="20"/>
      <c r="D93" s="20"/>
      <c r="E93" s="20"/>
      <c r="F93" s="20"/>
      <c r="G93" s="20"/>
      <c r="H93" s="20"/>
      <c r="I93" s="20"/>
      <c r="J93"/>
      <c r="K93"/>
    </row>
    <row r="94" spans="1:11" ht="14.25">
      <c r="A94" s="98"/>
      <c r="B94" s="20"/>
      <c r="C94" s="20"/>
      <c r="D94" s="20"/>
      <c r="E94" s="20"/>
      <c r="F94" s="20"/>
      <c r="G94" s="20"/>
      <c r="H94" s="20"/>
      <c r="I94" s="20"/>
      <c r="J94"/>
      <c r="K94"/>
    </row>
    <row r="95" spans="1:11" ht="14.25">
      <c r="A95" s="98"/>
      <c r="B95" s="20"/>
      <c r="C95" s="20"/>
      <c r="D95" s="20"/>
      <c r="E95" s="20"/>
      <c r="F95" s="20"/>
      <c r="G95" s="20"/>
      <c r="H95" s="20"/>
      <c r="I95" s="20"/>
      <c r="J95"/>
      <c r="K95"/>
    </row>
    <row r="96" spans="1:11" ht="14.25">
      <c r="A96" s="98"/>
      <c r="B96" s="20"/>
      <c r="C96" s="20"/>
      <c r="D96" s="20"/>
      <c r="E96" s="20"/>
      <c r="F96" s="20"/>
      <c r="G96" s="20"/>
      <c r="H96" s="20"/>
      <c r="I96" s="20"/>
      <c r="J96"/>
      <c r="K96"/>
    </row>
    <row r="97" spans="1:11" ht="14.25">
      <c r="A97" s="98"/>
      <c r="B97" s="20"/>
      <c r="C97" s="20"/>
      <c r="D97" s="20"/>
      <c r="E97" s="20"/>
      <c r="F97" s="20"/>
      <c r="G97" s="20"/>
      <c r="H97" s="20"/>
      <c r="I97" s="20"/>
      <c r="J97"/>
      <c r="K97"/>
    </row>
    <row r="98" spans="1:11" ht="14.25">
      <c r="A98" s="98"/>
      <c r="B98" s="20"/>
      <c r="C98" s="20"/>
      <c r="D98" s="20"/>
      <c r="E98" s="20"/>
      <c r="F98" s="20"/>
      <c r="G98" s="20"/>
      <c r="H98" s="20"/>
      <c r="I98" s="20"/>
      <c r="J98"/>
      <c r="K98"/>
    </row>
    <row r="99" spans="1:11" s="3" customFormat="1" ht="15">
      <c r="A99" s="98"/>
      <c r="B99" s="20"/>
      <c r="C99" s="20"/>
      <c r="D99" s="20"/>
      <c r="E99" s="20"/>
      <c r="F99" s="20"/>
      <c r="G99" s="20"/>
      <c r="H99" s="20"/>
      <c r="I99" s="20"/>
      <c r="J99"/>
      <c r="K99"/>
    </row>
    <row r="100" spans="1:11" ht="14.25">
      <c r="A100" s="98"/>
      <c r="B100" s="20"/>
      <c r="C100" s="20"/>
      <c r="D100" s="20"/>
      <c r="E100" s="20"/>
      <c r="F100" s="20"/>
      <c r="G100" s="20"/>
      <c r="H100" s="20"/>
      <c r="I100" s="20"/>
      <c r="J100"/>
      <c r="K100"/>
    </row>
    <row r="101" spans="1:11" ht="14.25">
      <c r="A101" s="98"/>
      <c r="B101" s="20"/>
      <c r="C101" s="20"/>
      <c r="D101" s="20"/>
      <c r="E101" s="20"/>
      <c r="F101" s="20"/>
      <c r="G101" s="20"/>
      <c r="H101" s="20"/>
      <c r="I101" s="20"/>
      <c r="J101"/>
      <c r="K101"/>
    </row>
    <row r="102" spans="1:11" ht="14.25">
      <c r="A102" s="98"/>
      <c r="B102" s="20"/>
      <c r="C102" s="20"/>
      <c r="D102" s="20"/>
      <c r="E102" s="20"/>
      <c r="F102" s="20"/>
      <c r="G102" s="20"/>
      <c r="H102" s="20"/>
      <c r="I102" s="20"/>
      <c r="J102"/>
      <c r="K102"/>
    </row>
  </sheetData>
  <sheetProtection/>
  <mergeCells count="10">
    <mergeCell ref="H20:I20"/>
    <mergeCell ref="H21:I21"/>
    <mergeCell ref="G15:I15"/>
    <mergeCell ref="G16:I16"/>
    <mergeCell ref="P3:X7"/>
    <mergeCell ref="A1:E1"/>
    <mergeCell ref="A2:E2"/>
    <mergeCell ref="A3:E3"/>
    <mergeCell ref="A5:E5"/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62"/>
  <sheetViews>
    <sheetView zoomScalePageLayoutView="0" workbookViewId="0" topLeftCell="F1">
      <selection activeCell="Q15" sqref="Q15:U16"/>
    </sheetView>
  </sheetViews>
  <sheetFormatPr defaultColWidth="9.140625" defaultRowHeight="15"/>
  <cols>
    <col min="1" max="1" width="2.57421875" style="0" bestFit="1" customWidth="1"/>
    <col min="2" max="2" width="14.28125" style="0" bestFit="1" customWidth="1"/>
    <col min="3" max="3" width="12.28125" style="0" bestFit="1" customWidth="1"/>
    <col min="4" max="4" width="12.28125" style="0" customWidth="1"/>
    <col min="5" max="5" width="12.28125" style="0" bestFit="1" customWidth="1"/>
    <col min="6" max="6" width="12.28125" style="0" customWidth="1"/>
    <col min="7" max="7" width="27.57421875" style="0" bestFit="1" customWidth="1"/>
    <col min="8" max="8" width="10.8515625" style="0" customWidth="1"/>
    <col min="9" max="9" width="10.57421875" style="0" customWidth="1"/>
    <col min="10" max="10" width="11.57421875" style="0" bestFit="1" customWidth="1"/>
  </cols>
  <sheetData>
    <row r="1" spans="1:25" ht="14.25">
      <c r="A1" s="301" t="s">
        <v>110</v>
      </c>
      <c r="B1" s="330"/>
      <c r="C1" s="330"/>
      <c r="D1" s="330"/>
      <c r="E1" s="330"/>
      <c r="F1" s="118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1"/>
      <c r="R1" s="1"/>
      <c r="S1" s="1"/>
      <c r="T1" s="1"/>
      <c r="U1" s="1"/>
      <c r="V1" s="1"/>
      <c r="W1" s="1"/>
      <c r="X1" s="1"/>
      <c r="Y1" s="1"/>
    </row>
    <row r="2" spans="1:25" ht="15" thickBot="1">
      <c r="A2" s="301" t="s">
        <v>0</v>
      </c>
      <c r="B2" s="330"/>
      <c r="C2" s="330"/>
      <c r="D2" s="330"/>
      <c r="E2" s="330"/>
      <c r="F2" s="118"/>
      <c r="G2" s="253"/>
      <c r="H2" s="34"/>
      <c r="I2" s="34"/>
      <c r="J2" s="251"/>
      <c r="K2" s="251"/>
      <c r="L2" s="251"/>
      <c r="M2" s="251"/>
      <c r="N2" s="251"/>
      <c r="O2" s="251"/>
      <c r="P2" s="251"/>
      <c r="Q2" s="1"/>
      <c r="R2" s="1"/>
      <c r="S2" s="1"/>
      <c r="T2" s="1"/>
      <c r="U2" s="1"/>
      <c r="V2" s="1"/>
      <c r="W2" s="1"/>
      <c r="X2" s="1"/>
      <c r="Y2" s="1"/>
    </row>
    <row r="3" spans="1:25" ht="43.5">
      <c r="A3" s="301" t="s">
        <v>262</v>
      </c>
      <c r="B3" s="330"/>
      <c r="C3" s="330"/>
      <c r="D3" s="330"/>
      <c r="E3" s="330"/>
      <c r="F3" s="118"/>
      <c r="G3" s="78"/>
      <c r="H3" s="153"/>
      <c r="I3" s="78" t="s">
        <v>230</v>
      </c>
      <c r="J3" s="89" t="s">
        <v>231</v>
      </c>
      <c r="K3" s="89" t="s">
        <v>232</v>
      </c>
      <c r="L3" s="251"/>
      <c r="M3" s="252"/>
      <c r="N3" s="252"/>
      <c r="O3" s="251"/>
      <c r="P3" s="251"/>
      <c r="Q3" s="309" t="s">
        <v>254</v>
      </c>
      <c r="R3" s="309"/>
      <c r="S3" s="309"/>
      <c r="T3" s="309"/>
      <c r="U3" s="309"/>
      <c r="V3" s="309"/>
      <c r="W3" s="309"/>
      <c r="X3" s="309"/>
      <c r="Y3" s="310"/>
    </row>
    <row r="4" spans="1:25" ht="15">
      <c r="A4" s="301" t="s">
        <v>263</v>
      </c>
      <c r="B4" s="330"/>
      <c r="C4" s="330"/>
      <c r="D4" s="330"/>
      <c r="E4" s="330"/>
      <c r="F4" s="118"/>
      <c r="G4" s="78" t="s">
        <v>256</v>
      </c>
      <c r="H4" s="150"/>
      <c r="I4" s="151"/>
      <c r="J4" s="223" t="s">
        <v>233</v>
      </c>
      <c r="K4" s="223">
        <v>3</v>
      </c>
      <c r="L4" s="251"/>
      <c r="M4" s="252"/>
      <c r="N4" s="252"/>
      <c r="O4" s="251"/>
      <c r="P4" s="251"/>
      <c r="Q4" s="312"/>
      <c r="R4" s="355"/>
      <c r="S4" s="355"/>
      <c r="T4" s="355"/>
      <c r="U4" s="355"/>
      <c r="V4" s="355"/>
      <c r="W4" s="355"/>
      <c r="X4" s="355"/>
      <c r="Y4" s="313"/>
    </row>
    <row r="5" spans="1:25" ht="15">
      <c r="A5" s="301" t="s">
        <v>162</v>
      </c>
      <c r="B5" s="330"/>
      <c r="C5" s="330"/>
      <c r="D5" s="330"/>
      <c r="E5" s="330"/>
      <c r="F5" s="118"/>
      <c r="G5" s="78" t="s">
        <v>234</v>
      </c>
      <c r="H5" s="156">
        <f>D12</f>
        <v>59.523809523809526</v>
      </c>
      <c r="I5" s="151"/>
      <c r="J5" s="224" t="s">
        <v>235</v>
      </c>
      <c r="K5" s="224">
        <v>2</v>
      </c>
      <c r="L5" s="251"/>
      <c r="M5" s="252"/>
      <c r="N5" s="252"/>
      <c r="O5" s="251"/>
      <c r="P5" s="251"/>
      <c r="Q5" s="312"/>
      <c r="R5" s="355"/>
      <c r="S5" s="355"/>
      <c r="T5" s="355"/>
      <c r="U5" s="355"/>
      <c r="V5" s="355"/>
      <c r="W5" s="355"/>
      <c r="X5" s="355"/>
      <c r="Y5" s="313"/>
    </row>
    <row r="6" spans="1:25" ht="15">
      <c r="A6" s="12"/>
      <c r="B6" s="52" t="s">
        <v>1</v>
      </c>
      <c r="C6" s="14" t="s">
        <v>76</v>
      </c>
      <c r="D6" s="124"/>
      <c r="E6" s="124" t="s">
        <v>77</v>
      </c>
      <c r="F6" s="124"/>
      <c r="G6" s="78" t="s">
        <v>236</v>
      </c>
      <c r="H6" s="156">
        <f>F12</f>
        <v>61.904761904761905</v>
      </c>
      <c r="I6" s="151"/>
      <c r="J6" s="225" t="s">
        <v>237</v>
      </c>
      <c r="K6" s="225">
        <v>1</v>
      </c>
      <c r="L6" s="251"/>
      <c r="M6" s="252"/>
      <c r="N6" s="252"/>
      <c r="O6" s="251"/>
      <c r="P6" s="251"/>
      <c r="Q6" s="312"/>
      <c r="R6" s="355"/>
      <c r="S6" s="355"/>
      <c r="T6" s="355"/>
      <c r="U6" s="355"/>
      <c r="V6" s="355"/>
      <c r="W6" s="355"/>
      <c r="X6" s="355"/>
      <c r="Y6" s="313"/>
    </row>
    <row r="7" spans="1:25" ht="29.25" thickBot="1">
      <c r="A7" s="12"/>
      <c r="B7" s="52" t="s">
        <v>2</v>
      </c>
      <c r="C7" s="53" t="s">
        <v>78</v>
      </c>
      <c r="D7" s="207"/>
      <c r="E7" s="207" t="s">
        <v>78</v>
      </c>
      <c r="F7" s="207"/>
      <c r="G7" s="78" t="s">
        <v>238</v>
      </c>
      <c r="H7" s="162">
        <f>AVERAGE(H5:H6)</f>
        <v>60.714285714285715</v>
      </c>
      <c r="I7" s="163">
        <v>0.6</v>
      </c>
      <c r="J7" s="226" t="s">
        <v>239</v>
      </c>
      <c r="K7" s="226">
        <v>0</v>
      </c>
      <c r="L7" s="251"/>
      <c r="M7" s="251"/>
      <c r="N7" s="251"/>
      <c r="O7" s="251"/>
      <c r="P7" s="251"/>
      <c r="Q7" s="315"/>
      <c r="R7" s="315"/>
      <c r="S7" s="315"/>
      <c r="T7" s="315"/>
      <c r="U7" s="315"/>
      <c r="V7" s="315"/>
      <c r="W7" s="315"/>
      <c r="X7" s="315"/>
      <c r="Y7" s="316"/>
    </row>
    <row r="8" spans="1:25" ht="14.25">
      <c r="A8" s="12"/>
      <c r="B8" s="52" t="s">
        <v>3</v>
      </c>
      <c r="C8" s="53" t="s">
        <v>4</v>
      </c>
      <c r="D8" s="53"/>
      <c r="E8" s="53" t="s">
        <v>84</v>
      </c>
      <c r="F8" s="240"/>
      <c r="G8" s="209" t="s">
        <v>240</v>
      </c>
      <c r="H8" s="166" t="s">
        <v>114</v>
      </c>
      <c r="I8" s="210"/>
      <c r="J8" s="152"/>
      <c r="K8" s="15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2"/>
      <c r="B9" s="52" t="s">
        <v>5</v>
      </c>
      <c r="C9" s="53" t="s">
        <v>75</v>
      </c>
      <c r="D9" s="53"/>
      <c r="E9" s="53" t="s">
        <v>75</v>
      </c>
      <c r="F9" s="53"/>
      <c r="G9" s="145"/>
      <c r="H9" s="245"/>
      <c r="I9" s="245"/>
      <c r="J9" s="259"/>
      <c r="K9" s="204" t="s">
        <v>82</v>
      </c>
      <c r="L9" s="54" t="s">
        <v>89</v>
      </c>
      <c r="M9" s="29" t="s">
        <v>97</v>
      </c>
      <c r="N9" s="29" t="s">
        <v>98</v>
      </c>
      <c r="O9" s="29" t="s">
        <v>99</v>
      </c>
      <c r="P9" s="29" t="s">
        <v>100</v>
      </c>
      <c r="Q9" s="29" t="s">
        <v>101</v>
      </c>
      <c r="R9" s="29" t="s">
        <v>102</v>
      </c>
      <c r="S9" s="29" t="s">
        <v>103</v>
      </c>
      <c r="T9" s="29" t="s">
        <v>104</v>
      </c>
      <c r="U9" s="29" t="s">
        <v>109</v>
      </c>
      <c r="V9" s="29" t="s">
        <v>105</v>
      </c>
      <c r="W9" s="29" t="s">
        <v>106</v>
      </c>
      <c r="X9" s="29" t="s">
        <v>107</v>
      </c>
      <c r="Y9" s="29" t="s">
        <v>108</v>
      </c>
    </row>
    <row r="10" spans="1:25" ht="15">
      <c r="A10" s="12"/>
      <c r="B10" s="52" t="s">
        <v>8</v>
      </c>
      <c r="C10" s="53">
        <v>50</v>
      </c>
      <c r="D10" s="86">
        <f>0.55*C10</f>
        <v>27.500000000000004</v>
      </c>
      <c r="E10" s="19">
        <v>50</v>
      </c>
      <c r="F10" s="86">
        <f>0.55*E10</f>
        <v>27.500000000000004</v>
      </c>
      <c r="G10" s="203" t="s">
        <v>6</v>
      </c>
      <c r="H10" s="245"/>
      <c r="I10" s="245"/>
      <c r="J10" s="245"/>
      <c r="K10" s="205">
        <v>3</v>
      </c>
      <c r="L10" s="46">
        <v>3</v>
      </c>
      <c r="M10" s="39">
        <v>3</v>
      </c>
      <c r="N10" s="39">
        <v>3</v>
      </c>
      <c r="O10" s="39">
        <v>3</v>
      </c>
      <c r="P10" s="39">
        <v>2</v>
      </c>
      <c r="Q10" s="31"/>
      <c r="R10" s="31"/>
      <c r="S10" s="31"/>
      <c r="T10" s="31"/>
      <c r="U10" s="31"/>
      <c r="V10" s="39">
        <v>3</v>
      </c>
      <c r="W10" s="39">
        <v>3</v>
      </c>
      <c r="X10" s="39">
        <v>3</v>
      </c>
      <c r="Y10" s="39">
        <v>3</v>
      </c>
    </row>
    <row r="11" spans="1:25" ht="15">
      <c r="A11" s="12">
        <v>1</v>
      </c>
      <c r="B11" s="7">
        <v>170101111016</v>
      </c>
      <c r="C11" s="36">
        <v>18</v>
      </c>
      <c r="D11" s="75">
        <f>COUNTIF(C11:C58,"&gt;="&amp;D10)</f>
        <v>25</v>
      </c>
      <c r="E11" s="36">
        <v>22</v>
      </c>
      <c r="F11" s="75">
        <f>COUNTIF(E11:E58,"&gt;="&amp;F10)</f>
        <v>26</v>
      </c>
      <c r="G11" s="203" t="s">
        <v>7</v>
      </c>
      <c r="H11" s="245"/>
      <c r="I11" s="245"/>
      <c r="J11" s="245"/>
      <c r="K11" s="206">
        <v>3</v>
      </c>
      <c r="L11" s="23">
        <v>3</v>
      </c>
      <c r="M11" s="39">
        <v>3</v>
      </c>
      <c r="N11" s="39">
        <v>3</v>
      </c>
      <c r="O11" s="39">
        <v>3</v>
      </c>
      <c r="P11" s="39">
        <v>2</v>
      </c>
      <c r="Q11" s="31"/>
      <c r="R11" s="31"/>
      <c r="S11" s="31"/>
      <c r="T11" s="31"/>
      <c r="U11" s="31"/>
      <c r="V11" s="39">
        <v>3</v>
      </c>
      <c r="W11" s="39">
        <v>3</v>
      </c>
      <c r="X11" s="39">
        <v>3</v>
      </c>
      <c r="Y11" s="39">
        <v>3</v>
      </c>
    </row>
    <row r="12" spans="1:25" ht="15">
      <c r="A12" s="12">
        <v>2</v>
      </c>
      <c r="B12" s="7">
        <v>170301110004</v>
      </c>
      <c r="C12" s="36">
        <v>11</v>
      </c>
      <c r="D12" s="75">
        <f>D11/$A$52*100</f>
        <v>59.523809523809526</v>
      </c>
      <c r="E12" s="36">
        <v>13</v>
      </c>
      <c r="F12" s="75">
        <f>F11/$A$52*100</f>
        <v>61.904761904761905</v>
      </c>
      <c r="G12" s="203" t="s">
        <v>72</v>
      </c>
      <c r="H12" s="245"/>
      <c r="I12" s="245"/>
      <c r="J12" s="245"/>
      <c r="K12" s="206">
        <v>3</v>
      </c>
      <c r="L12" s="23">
        <v>3</v>
      </c>
      <c r="M12" s="39">
        <v>3</v>
      </c>
      <c r="N12" s="39">
        <v>3</v>
      </c>
      <c r="O12" s="39">
        <v>3</v>
      </c>
      <c r="P12" s="39">
        <v>2</v>
      </c>
      <c r="Q12" s="31"/>
      <c r="R12" s="31"/>
      <c r="S12" s="31"/>
      <c r="T12" s="31"/>
      <c r="U12" s="31"/>
      <c r="V12" s="39">
        <v>3</v>
      </c>
      <c r="W12" s="39">
        <v>3</v>
      </c>
      <c r="X12" s="39">
        <v>3</v>
      </c>
      <c r="Y12" s="39">
        <v>3</v>
      </c>
    </row>
    <row r="13" spans="1:25" ht="15">
      <c r="A13" s="12">
        <v>3</v>
      </c>
      <c r="B13" s="7">
        <v>170301110006</v>
      </c>
      <c r="C13" s="36">
        <v>10</v>
      </c>
      <c r="D13" s="36"/>
      <c r="E13" s="36">
        <v>20</v>
      </c>
      <c r="F13" s="36"/>
      <c r="G13" s="203" t="s">
        <v>73</v>
      </c>
      <c r="H13" s="245"/>
      <c r="I13" s="245"/>
      <c r="J13" s="245"/>
      <c r="K13" s="206">
        <v>3</v>
      </c>
      <c r="L13" s="23">
        <v>3</v>
      </c>
      <c r="M13" s="39">
        <v>3</v>
      </c>
      <c r="N13" s="39">
        <v>3</v>
      </c>
      <c r="O13" s="39">
        <v>3</v>
      </c>
      <c r="P13" s="39">
        <v>2</v>
      </c>
      <c r="Q13" s="31"/>
      <c r="R13" s="31"/>
      <c r="S13" s="31"/>
      <c r="T13" s="31"/>
      <c r="U13" s="31"/>
      <c r="V13" s="39">
        <v>3</v>
      </c>
      <c r="W13" s="39">
        <v>3</v>
      </c>
      <c r="X13" s="39">
        <v>3</v>
      </c>
      <c r="Y13" s="39">
        <v>3</v>
      </c>
    </row>
    <row r="14" spans="1:25" ht="15">
      <c r="A14" s="12">
        <v>4</v>
      </c>
      <c r="B14" s="7">
        <v>170301110007</v>
      </c>
      <c r="C14" s="36">
        <v>9</v>
      </c>
      <c r="D14" s="36"/>
      <c r="E14" s="36">
        <v>28</v>
      </c>
      <c r="F14" s="36"/>
      <c r="G14" s="203" t="s">
        <v>74</v>
      </c>
      <c r="H14" s="245"/>
      <c r="I14" s="245"/>
      <c r="J14" s="245"/>
      <c r="K14" s="206">
        <v>3</v>
      </c>
      <c r="L14" s="23">
        <v>3</v>
      </c>
      <c r="M14" s="39">
        <v>3</v>
      </c>
      <c r="N14" s="39">
        <v>3</v>
      </c>
      <c r="O14" s="39">
        <v>3</v>
      </c>
      <c r="P14" s="39">
        <v>2</v>
      </c>
      <c r="Q14" s="31"/>
      <c r="R14" s="31"/>
      <c r="S14" s="31"/>
      <c r="T14" s="31"/>
      <c r="U14" s="31"/>
      <c r="V14" s="39">
        <v>3</v>
      </c>
      <c r="W14" s="39">
        <v>3</v>
      </c>
      <c r="X14" s="39">
        <v>3</v>
      </c>
      <c r="Y14" s="39">
        <v>3</v>
      </c>
    </row>
    <row r="15" spans="1:25" ht="15">
      <c r="A15" s="12">
        <v>5</v>
      </c>
      <c r="B15" s="7">
        <v>170301110008</v>
      </c>
      <c r="C15" s="36">
        <v>42</v>
      </c>
      <c r="D15" s="36"/>
      <c r="E15" s="36">
        <v>41</v>
      </c>
      <c r="F15" s="83"/>
      <c r="G15" s="319" t="s">
        <v>259</v>
      </c>
      <c r="H15" s="340"/>
      <c r="I15" s="340"/>
      <c r="J15" s="341"/>
      <c r="K15" s="25">
        <f>AVERAGE(K10:K14)</f>
        <v>3</v>
      </c>
      <c r="L15" s="25">
        <f>AVERAGE(L10:L14)</f>
        <v>3</v>
      </c>
      <c r="M15" s="25">
        <f aca="true" t="shared" si="0" ref="M15:Y15">AVERAGE(M10:M14)</f>
        <v>3</v>
      </c>
      <c r="N15" s="25">
        <f t="shared" si="0"/>
        <v>3</v>
      </c>
      <c r="O15" s="25">
        <f t="shared" si="0"/>
        <v>3</v>
      </c>
      <c r="P15" s="25">
        <f t="shared" si="0"/>
        <v>2</v>
      </c>
      <c r="Q15" s="25"/>
      <c r="R15" s="25"/>
      <c r="S15" s="25"/>
      <c r="T15" s="25"/>
      <c r="U15" s="25"/>
      <c r="V15" s="25">
        <f t="shared" si="0"/>
        <v>3</v>
      </c>
      <c r="W15" s="25">
        <f t="shared" si="0"/>
        <v>3</v>
      </c>
      <c r="X15" s="25">
        <f t="shared" si="0"/>
        <v>3</v>
      </c>
      <c r="Y15" s="25">
        <f t="shared" si="0"/>
        <v>3</v>
      </c>
    </row>
    <row r="16" spans="1:25" ht="15">
      <c r="A16" s="12">
        <v>6</v>
      </c>
      <c r="B16" s="7">
        <v>170301110012</v>
      </c>
      <c r="C16" s="36">
        <v>38</v>
      </c>
      <c r="D16" s="36"/>
      <c r="E16" s="36">
        <v>38</v>
      </c>
      <c r="F16" s="83"/>
      <c r="G16" s="351" t="s">
        <v>83</v>
      </c>
      <c r="H16" s="352"/>
      <c r="I16" s="352"/>
      <c r="J16" s="353"/>
      <c r="K16" s="239">
        <f>K15*$H$7/100</f>
        <v>1.8214285714285714</v>
      </c>
      <c r="L16" s="239">
        <f aca="true" t="shared" si="1" ref="L16:Y16">L15*$H$7/100</f>
        <v>1.8214285714285714</v>
      </c>
      <c r="M16" s="239">
        <f t="shared" si="1"/>
        <v>1.8214285714285714</v>
      </c>
      <c r="N16" s="120">
        <f t="shared" si="1"/>
        <v>1.8214285714285714</v>
      </c>
      <c r="O16" s="120">
        <f t="shared" si="1"/>
        <v>1.8214285714285714</v>
      </c>
      <c r="P16" s="120">
        <f t="shared" si="1"/>
        <v>1.2142857142857144</v>
      </c>
      <c r="Q16" s="120"/>
      <c r="R16" s="120"/>
      <c r="S16" s="120"/>
      <c r="T16" s="120"/>
      <c r="U16" s="120"/>
      <c r="V16" s="120">
        <f t="shared" si="1"/>
        <v>1.8214285714285714</v>
      </c>
      <c r="W16" s="120">
        <f t="shared" si="1"/>
        <v>1.8214285714285714</v>
      </c>
      <c r="X16" s="120">
        <f t="shared" si="1"/>
        <v>1.8214285714285714</v>
      </c>
      <c r="Y16" s="120">
        <f t="shared" si="1"/>
        <v>1.8214285714285714</v>
      </c>
    </row>
    <row r="17" spans="1:25" ht="14.25">
      <c r="A17" s="12">
        <v>7</v>
      </c>
      <c r="B17" s="7">
        <v>170301110013</v>
      </c>
      <c r="C17" s="36">
        <v>44</v>
      </c>
      <c r="D17" s="36"/>
      <c r="E17" s="36">
        <v>42</v>
      </c>
      <c r="F17" s="84"/>
      <c r="G17" s="362"/>
      <c r="H17" s="362"/>
      <c r="I17" s="362"/>
      <c r="J17" s="362"/>
      <c r="K17" s="246"/>
      <c r="L17" s="24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2">
        <v>8</v>
      </c>
      <c r="B18" s="7">
        <v>170301110014</v>
      </c>
      <c r="C18" s="36">
        <v>11</v>
      </c>
      <c r="D18" s="36"/>
      <c r="E18" s="36">
        <v>26</v>
      </c>
      <c r="F18" s="85"/>
      <c r="G18" s="257"/>
      <c r="H18" s="257"/>
      <c r="I18" s="257"/>
      <c r="J18" s="246"/>
      <c r="K18" s="246"/>
      <c r="L18" s="246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12">
        <v>9</v>
      </c>
      <c r="B19" s="7">
        <v>170301110015</v>
      </c>
      <c r="C19" s="36">
        <v>10</v>
      </c>
      <c r="D19" s="36"/>
      <c r="E19" s="36">
        <v>20</v>
      </c>
      <c r="F19" s="83"/>
      <c r="G19" s="333"/>
      <c r="H19" s="333"/>
      <c r="I19" s="333"/>
      <c r="J19" s="246"/>
      <c r="K19" s="246"/>
      <c r="L19" s="24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2">
        <v>10</v>
      </c>
      <c r="B20" s="7">
        <v>170301110016</v>
      </c>
      <c r="C20" s="36">
        <v>9</v>
      </c>
      <c r="D20" s="36"/>
      <c r="E20" s="36">
        <v>20</v>
      </c>
      <c r="F20" s="83"/>
      <c r="G20" s="258"/>
      <c r="H20" s="334"/>
      <c r="I20" s="334"/>
      <c r="J20" s="246"/>
      <c r="K20" s="247"/>
      <c r="L20" s="246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2">
        <v>11</v>
      </c>
      <c r="B21" s="7">
        <v>170301110017</v>
      </c>
      <c r="C21" s="36">
        <v>45</v>
      </c>
      <c r="D21" s="36"/>
      <c r="E21" s="36">
        <v>42</v>
      </c>
      <c r="F21" s="83"/>
      <c r="G21" s="258"/>
      <c r="H21" s="334"/>
      <c r="I21" s="334"/>
      <c r="J21" s="246"/>
      <c r="K21" s="246"/>
      <c r="L21" s="246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>
      <c r="A22" s="12">
        <v>12</v>
      </c>
      <c r="B22" s="7">
        <v>170301110019</v>
      </c>
      <c r="C22" s="36">
        <v>46</v>
      </c>
      <c r="D22" s="36"/>
      <c r="E22" s="36">
        <v>44</v>
      </c>
      <c r="F22" s="85"/>
      <c r="G22" s="257"/>
      <c r="H22" s="257"/>
      <c r="I22" s="257"/>
      <c r="J22" s="246"/>
      <c r="K22" s="246"/>
      <c r="L22" s="246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12">
        <v>13</v>
      </c>
      <c r="B23" s="7">
        <v>170301110021</v>
      </c>
      <c r="C23" s="36">
        <v>45</v>
      </c>
      <c r="D23" s="36"/>
      <c r="E23" s="36">
        <v>47</v>
      </c>
      <c r="F23" s="85"/>
      <c r="G23" s="257"/>
      <c r="H23" s="257"/>
      <c r="I23" s="257"/>
      <c r="J23" s="246"/>
      <c r="K23" s="246"/>
      <c r="L23" s="246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12">
        <v>14</v>
      </c>
      <c r="B24" s="7">
        <v>170301110022</v>
      </c>
      <c r="C24" s="36">
        <v>45</v>
      </c>
      <c r="D24" s="36"/>
      <c r="E24" s="36">
        <v>47</v>
      </c>
      <c r="F24" s="85"/>
      <c r="G24" s="257"/>
      <c r="H24" s="257"/>
      <c r="I24" s="257"/>
      <c r="J24" s="246"/>
      <c r="K24" s="246"/>
      <c r="L24" s="246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>
      <c r="A25" s="12">
        <v>15</v>
      </c>
      <c r="B25" s="7">
        <v>170301110023</v>
      </c>
      <c r="C25" s="36">
        <v>46</v>
      </c>
      <c r="D25" s="36"/>
      <c r="E25" s="36">
        <v>46</v>
      </c>
      <c r="F25" s="85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>
      <c r="A26" s="12">
        <v>16</v>
      </c>
      <c r="B26" s="7">
        <v>170301110025</v>
      </c>
      <c r="C26" s="36">
        <v>46</v>
      </c>
      <c r="D26" s="36"/>
      <c r="E26" s="36">
        <v>45</v>
      </c>
      <c r="F26" s="85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12">
        <v>17</v>
      </c>
      <c r="B27" s="7">
        <v>170301110027</v>
      </c>
      <c r="C27" s="36">
        <v>10</v>
      </c>
      <c r="D27" s="36"/>
      <c r="E27" s="36">
        <v>20</v>
      </c>
      <c r="F27" s="85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>
      <c r="A28" s="12">
        <v>18</v>
      </c>
      <c r="B28" s="7">
        <v>170301110028</v>
      </c>
      <c r="C28" s="36">
        <v>45</v>
      </c>
      <c r="D28" s="36"/>
      <c r="E28" s="36">
        <v>41</v>
      </c>
      <c r="F28" s="85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>
      <c r="A29" s="12">
        <v>19</v>
      </c>
      <c r="B29" s="7">
        <v>170301110031</v>
      </c>
      <c r="C29" s="36">
        <v>41</v>
      </c>
      <c r="D29" s="36"/>
      <c r="E29" s="36">
        <v>40</v>
      </c>
      <c r="F29" s="85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>
      <c r="A30" s="12">
        <v>20</v>
      </c>
      <c r="B30" s="7">
        <v>170301110036</v>
      </c>
      <c r="C30" s="36">
        <v>39</v>
      </c>
      <c r="D30" s="36"/>
      <c r="E30" s="36">
        <v>38</v>
      </c>
      <c r="F30" s="85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>
      <c r="A31" s="12">
        <v>21</v>
      </c>
      <c r="B31" s="7">
        <v>170301110037</v>
      </c>
      <c r="C31" s="36">
        <v>45</v>
      </c>
      <c r="D31" s="36"/>
      <c r="E31" s="36">
        <v>41</v>
      </c>
      <c r="F31" s="85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25">
      <c r="A32" s="12">
        <v>22</v>
      </c>
      <c r="B32" s="7">
        <v>170301110039</v>
      </c>
      <c r="C32" s="36">
        <v>15</v>
      </c>
      <c r="D32" s="36"/>
      <c r="E32" s="36">
        <v>20</v>
      </c>
      <c r="F32" s="85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>
      <c r="A33" s="12">
        <v>23</v>
      </c>
      <c r="B33" s="7">
        <v>170301110042</v>
      </c>
      <c r="C33" s="36">
        <v>42</v>
      </c>
      <c r="D33" s="36"/>
      <c r="E33" s="36">
        <v>40</v>
      </c>
      <c r="F33" s="85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25">
      <c r="A34" s="12">
        <v>24</v>
      </c>
      <c r="B34" s="7">
        <v>170301110044</v>
      </c>
      <c r="C34" s="36">
        <v>11</v>
      </c>
      <c r="D34" s="36"/>
      <c r="E34" s="36">
        <v>13</v>
      </c>
      <c r="F34" s="85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>
      <c r="A35" s="12">
        <v>25</v>
      </c>
      <c r="B35" s="7">
        <v>170301110045</v>
      </c>
      <c r="C35" s="36">
        <v>10</v>
      </c>
      <c r="D35" s="36"/>
      <c r="E35" s="36">
        <v>20</v>
      </c>
      <c r="F35" s="85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2">
        <v>26</v>
      </c>
      <c r="B36" s="7">
        <v>170301110046</v>
      </c>
      <c r="C36" s="36">
        <v>9</v>
      </c>
      <c r="D36" s="36"/>
      <c r="E36" s="36">
        <v>20</v>
      </c>
      <c r="F36" s="85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>
      <c r="A37" s="12">
        <v>27</v>
      </c>
      <c r="B37" s="7">
        <v>170301110047</v>
      </c>
      <c r="C37" s="36">
        <v>44</v>
      </c>
      <c r="D37" s="36"/>
      <c r="E37" s="36">
        <v>40</v>
      </c>
      <c r="F37" s="85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>
      <c r="A38" s="12">
        <v>28</v>
      </c>
      <c r="B38" s="7">
        <v>170301110050</v>
      </c>
      <c r="C38" s="36">
        <v>11</v>
      </c>
      <c r="D38" s="36"/>
      <c r="E38" s="36">
        <v>13</v>
      </c>
      <c r="F38" s="85"/>
      <c r="G38" s="12"/>
      <c r="H38" s="12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12">
        <v>29</v>
      </c>
      <c r="B39" s="7">
        <v>170301110052</v>
      </c>
      <c r="C39" s="36">
        <v>10</v>
      </c>
      <c r="D39" s="36"/>
      <c r="E39" s="36">
        <v>20</v>
      </c>
      <c r="F39" s="85"/>
      <c r="G39" s="12"/>
      <c r="H39" s="12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>
      <c r="A40" s="12">
        <v>30</v>
      </c>
      <c r="B40" s="7">
        <v>170301110054</v>
      </c>
      <c r="C40" s="36">
        <v>45</v>
      </c>
      <c r="D40" s="36"/>
      <c r="E40" s="36">
        <v>44</v>
      </c>
      <c r="F40" s="85"/>
      <c r="G40" s="12"/>
      <c r="H40" s="12"/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>
      <c r="A41" s="12">
        <v>31</v>
      </c>
      <c r="B41" s="7">
        <v>170301111056</v>
      </c>
      <c r="C41" s="36">
        <v>45</v>
      </c>
      <c r="D41" s="36"/>
      <c r="E41" s="36">
        <v>43</v>
      </c>
      <c r="F41" s="85"/>
      <c r="G41" s="12"/>
      <c r="H41" s="12"/>
      <c r="I41" s="1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>
      <c r="A42" s="12">
        <v>32</v>
      </c>
      <c r="B42" s="7">
        <v>170301111057</v>
      </c>
      <c r="C42" s="36">
        <v>45</v>
      </c>
      <c r="D42" s="36"/>
      <c r="E42" s="36">
        <v>45</v>
      </c>
      <c r="F42" s="85"/>
      <c r="G42" s="12"/>
      <c r="H42" s="12"/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>
      <c r="A43" s="12">
        <v>33</v>
      </c>
      <c r="B43" s="7">
        <v>170301111060</v>
      </c>
      <c r="C43" s="36">
        <v>45</v>
      </c>
      <c r="D43" s="36"/>
      <c r="E43" s="36">
        <v>44</v>
      </c>
      <c r="F43" s="85"/>
      <c r="G43" s="12"/>
      <c r="H43" s="12"/>
      <c r="I43" s="1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25">
      <c r="A44" s="12">
        <v>34</v>
      </c>
      <c r="B44" s="7">
        <v>170101110005</v>
      </c>
      <c r="C44" s="36">
        <v>42</v>
      </c>
      <c r="D44" s="36"/>
      <c r="E44" s="36">
        <v>40</v>
      </c>
      <c r="F44" s="85"/>
      <c r="G44" s="12"/>
      <c r="H44" s="12"/>
      <c r="I44" s="1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>
      <c r="A45" s="12">
        <v>35</v>
      </c>
      <c r="B45" s="7">
        <v>170101110007</v>
      </c>
      <c r="C45" s="36">
        <v>44</v>
      </c>
      <c r="D45" s="36"/>
      <c r="E45" s="36">
        <v>42</v>
      </c>
      <c r="F45" s="85"/>
      <c r="G45" s="12"/>
      <c r="H45" s="12"/>
      <c r="I45" s="1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6" ht="14.25">
      <c r="A46" s="12">
        <v>36</v>
      </c>
      <c r="B46" s="55">
        <v>170101110010</v>
      </c>
      <c r="C46" s="38">
        <v>35</v>
      </c>
      <c r="D46" s="38"/>
      <c r="E46" s="38">
        <v>36</v>
      </c>
      <c r="F46" s="130"/>
    </row>
    <row r="47" spans="1:6" ht="14.25">
      <c r="A47" s="12">
        <v>37</v>
      </c>
      <c r="B47" s="55">
        <v>170101110013</v>
      </c>
      <c r="C47" s="38">
        <v>41</v>
      </c>
      <c r="D47" s="38"/>
      <c r="E47" s="38">
        <v>40</v>
      </c>
      <c r="F47" s="130"/>
    </row>
    <row r="48" spans="1:6" ht="14.25">
      <c r="A48" s="12">
        <v>38</v>
      </c>
      <c r="B48" s="55">
        <v>170101111015</v>
      </c>
      <c r="C48" s="38">
        <v>10</v>
      </c>
      <c r="D48" s="38"/>
      <c r="E48" s="38">
        <v>15</v>
      </c>
      <c r="F48" s="130"/>
    </row>
    <row r="49" spans="1:6" ht="14.25">
      <c r="A49" s="12">
        <v>39</v>
      </c>
      <c r="B49" s="55">
        <v>170101111016</v>
      </c>
      <c r="C49" s="38">
        <v>12</v>
      </c>
      <c r="D49" s="38"/>
      <c r="E49" s="38">
        <v>17</v>
      </c>
      <c r="F49" s="130"/>
    </row>
    <row r="50" spans="1:6" ht="14.25">
      <c r="A50" s="12">
        <v>40</v>
      </c>
      <c r="B50" s="55">
        <v>170101111017</v>
      </c>
      <c r="C50" s="38">
        <v>47</v>
      </c>
      <c r="D50" s="38"/>
      <c r="E50" s="38">
        <v>45</v>
      </c>
      <c r="F50" s="130"/>
    </row>
    <row r="51" spans="1:6" ht="14.25">
      <c r="A51" s="12">
        <v>41</v>
      </c>
      <c r="B51" s="55">
        <v>170101111018</v>
      </c>
      <c r="C51" s="38">
        <v>47</v>
      </c>
      <c r="D51" s="38"/>
      <c r="E51" s="38">
        <v>45</v>
      </c>
      <c r="F51" s="130"/>
    </row>
    <row r="52" spans="1:6" ht="14.25">
      <c r="A52" s="12">
        <v>42</v>
      </c>
      <c r="B52" s="55">
        <v>170101110008</v>
      </c>
      <c r="C52" s="38">
        <v>20</v>
      </c>
      <c r="D52" s="38"/>
      <c r="E52" s="38">
        <v>20</v>
      </c>
      <c r="F52" s="130"/>
    </row>
    <row r="53" spans="1:6" ht="14.25">
      <c r="A53" s="12"/>
      <c r="B53" s="55"/>
      <c r="C53" s="38"/>
      <c r="D53" s="38"/>
      <c r="E53" s="38"/>
      <c r="F53" s="130"/>
    </row>
    <row r="54" spans="1:6" ht="14.25">
      <c r="A54" s="12"/>
      <c r="B54" s="55"/>
      <c r="C54" s="38"/>
      <c r="D54" s="38"/>
      <c r="E54" s="38"/>
      <c r="F54" s="130"/>
    </row>
    <row r="55" spans="1:6" ht="14.25">
      <c r="A55" s="12"/>
      <c r="B55" s="55"/>
      <c r="C55" s="38"/>
      <c r="D55" s="38"/>
      <c r="E55" s="38"/>
      <c r="F55" s="130"/>
    </row>
    <row r="56" spans="1:6" ht="14.25">
      <c r="A56" s="12"/>
      <c r="B56" s="55"/>
      <c r="C56" s="38"/>
      <c r="D56" s="38"/>
      <c r="E56" s="38"/>
      <c r="F56" s="130"/>
    </row>
    <row r="57" spans="1:6" ht="14.25">
      <c r="A57" s="12"/>
      <c r="B57" s="55"/>
      <c r="C57" s="38"/>
      <c r="D57" s="38"/>
      <c r="E57" s="38"/>
      <c r="F57" s="130"/>
    </row>
    <row r="58" spans="1:6" ht="14.25">
      <c r="A58" s="12"/>
      <c r="B58" s="55"/>
      <c r="C58" s="38"/>
      <c r="D58" s="38"/>
      <c r="E58" s="38"/>
      <c r="F58" s="130"/>
    </row>
    <row r="59" spans="1:6" ht="14.25">
      <c r="A59" s="12"/>
      <c r="B59" s="55"/>
      <c r="C59" s="40"/>
      <c r="D59" s="40"/>
      <c r="E59" s="40"/>
      <c r="F59" s="241"/>
    </row>
    <row r="60" spans="1:6" ht="14.25">
      <c r="A60" s="12"/>
      <c r="B60" s="55"/>
      <c r="C60" s="40"/>
      <c r="D60" s="40"/>
      <c r="E60" s="40"/>
      <c r="F60" s="241"/>
    </row>
    <row r="61" spans="1:6" ht="14.25">
      <c r="A61" s="12"/>
      <c r="B61" s="55"/>
      <c r="C61" s="40"/>
      <c r="D61" s="40"/>
      <c r="E61" s="40"/>
      <c r="F61" s="241"/>
    </row>
    <row r="62" spans="1:6" ht="14.25">
      <c r="A62" s="12"/>
      <c r="B62" s="55"/>
      <c r="C62" s="40"/>
      <c r="D62" s="40"/>
      <c r="E62" s="40"/>
      <c r="F62" s="241"/>
    </row>
  </sheetData>
  <sheetProtection/>
  <mergeCells count="13">
    <mergeCell ref="A1:E1"/>
    <mergeCell ref="G1:P1"/>
    <mergeCell ref="A2:E2"/>
    <mergeCell ref="A3:E3"/>
    <mergeCell ref="Q3:Y7"/>
    <mergeCell ref="A4:E4"/>
    <mergeCell ref="A5:E5"/>
    <mergeCell ref="G15:J15"/>
    <mergeCell ref="G16:J16"/>
    <mergeCell ref="G17:J17"/>
    <mergeCell ref="G19:I19"/>
    <mergeCell ref="H20:I20"/>
    <mergeCell ref="H21:I2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75"/>
  <sheetViews>
    <sheetView zoomScalePageLayoutView="0" workbookViewId="0" topLeftCell="F7">
      <selection activeCell="Q15" sqref="Q15:U16"/>
    </sheetView>
  </sheetViews>
  <sheetFormatPr defaultColWidth="9.140625" defaultRowHeight="15"/>
  <cols>
    <col min="2" max="2" width="14.28125" style="0" bestFit="1" customWidth="1"/>
    <col min="3" max="3" width="12.28125" style="0" bestFit="1" customWidth="1"/>
    <col min="4" max="4" width="12.28125" style="0" customWidth="1"/>
    <col min="5" max="5" width="12.28125" style="0" bestFit="1" customWidth="1"/>
    <col min="6" max="6" width="12.28125" style="0" customWidth="1"/>
    <col min="7" max="7" width="19.421875" style="0" customWidth="1"/>
    <col min="8" max="8" width="10.28125" style="0" customWidth="1"/>
    <col min="10" max="10" width="12.00390625" style="0" customWidth="1"/>
  </cols>
  <sheetData>
    <row r="1" spans="1:25" ht="14.25">
      <c r="A1" s="301" t="s">
        <v>110</v>
      </c>
      <c r="B1" s="330"/>
      <c r="C1" s="330"/>
      <c r="D1" s="330"/>
      <c r="E1" s="330"/>
      <c r="F1" s="190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1"/>
      <c r="R1" s="1"/>
      <c r="S1" s="1"/>
      <c r="T1" s="1"/>
      <c r="U1" s="1"/>
      <c r="V1" s="1"/>
      <c r="W1" s="1"/>
      <c r="X1" s="1"/>
      <c r="Y1" s="1"/>
    </row>
    <row r="2" spans="1:25" ht="15" thickBot="1">
      <c r="A2" s="301" t="s">
        <v>0</v>
      </c>
      <c r="B2" s="330"/>
      <c r="C2" s="330"/>
      <c r="D2" s="330"/>
      <c r="E2" s="330"/>
      <c r="F2" s="190"/>
      <c r="G2" s="248"/>
      <c r="H2" s="245"/>
      <c r="I2" s="245"/>
      <c r="J2" s="246"/>
      <c r="K2" s="246"/>
      <c r="L2" s="246"/>
      <c r="M2" s="246"/>
      <c r="N2" s="246"/>
      <c r="O2" s="246"/>
      <c r="P2" s="246"/>
      <c r="Q2" s="1"/>
      <c r="R2" s="1"/>
      <c r="S2" s="1"/>
      <c r="T2" s="1"/>
      <c r="U2" s="1"/>
      <c r="V2" s="1"/>
      <c r="W2" s="1"/>
      <c r="X2" s="1"/>
      <c r="Y2" s="1"/>
    </row>
    <row r="3" spans="1:25" ht="43.5">
      <c r="A3" s="301" t="s">
        <v>137</v>
      </c>
      <c r="B3" s="330"/>
      <c r="C3" s="330"/>
      <c r="D3" s="330"/>
      <c r="E3" s="330"/>
      <c r="F3" s="118"/>
      <c r="G3" s="78"/>
      <c r="H3" s="153"/>
      <c r="I3" s="78" t="s">
        <v>230</v>
      </c>
      <c r="J3" s="89" t="s">
        <v>231</v>
      </c>
      <c r="K3" s="89" t="s">
        <v>232</v>
      </c>
      <c r="L3" s="246"/>
      <c r="M3" s="247"/>
      <c r="N3" s="247"/>
      <c r="O3" s="246"/>
      <c r="P3" s="246"/>
      <c r="Q3" s="309" t="s">
        <v>254</v>
      </c>
      <c r="R3" s="309"/>
      <c r="S3" s="309"/>
      <c r="T3" s="309"/>
      <c r="U3" s="309"/>
      <c r="V3" s="309"/>
      <c r="W3" s="309"/>
      <c r="X3" s="309"/>
      <c r="Y3" s="310"/>
    </row>
    <row r="4" spans="1:25" ht="15">
      <c r="A4" s="301" t="s">
        <v>139</v>
      </c>
      <c r="B4" s="330"/>
      <c r="C4" s="330"/>
      <c r="D4" s="330"/>
      <c r="E4" s="330"/>
      <c r="F4" s="118"/>
      <c r="G4" s="78" t="s">
        <v>256</v>
      </c>
      <c r="H4" s="150"/>
      <c r="I4" s="151"/>
      <c r="J4" s="223" t="s">
        <v>233</v>
      </c>
      <c r="K4" s="223">
        <v>3</v>
      </c>
      <c r="L4" s="246"/>
      <c r="M4" s="247"/>
      <c r="N4" s="247"/>
      <c r="O4" s="246"/>
      <c r="P4" s="246"/>
      <c r="Q4" s="312"/>
      <c r="R4" s="355"/>
      <c r="S4" s="355"/>
      <c r="T4" s="355"/>
      <c r="U4" s="355"/>
      <c r="V4" s="355"/>
      <c r="W4" s="355"/>
      <c r="X4" s="355"/>
      <c r="Y4" s="313"/>
    </row>
    <row r="5" spans="1:25" ht="15">
      <c r="A5" s="301" t="s">
        <v>140</v>
      </c>
      <c r="B5" s="330"/>
      <c r="C5" s="330"/>
      <c r="D5" s="330"/>
      <c r="E5" s="330"/>
      <c r="F5" s="118"/>
      <c r="G5" s="78" t="s">
        <v>234</v>
      </c>
      <c r="H5" s="156">
        <f>D12</f>
        <v>56.75675675675676</v>
      </c>
      <c r="I5" s="151"/>
      <c r="J5" s="224" t="s">
        <v>235</v>
      </c>
      <c r="K5" s="224">
        <v>2</v>
      </c>
      <c r="L5" s="246"/>
      <c r="M5" s="247"/>
      <c r="N5" s="247"/>
      <c r="O5" s="246"/>
      <c r="P5" s="246"/>
      <c r="Q5" s="312"/>
      <c r="R5" s="355"/>
      <c r="S5" s="355"/>
      <c r="T5" s="355"/>
      <c r="U5" s="355"/>
      <c r="V5" s="355"/>
      <c r="W5" s="355"/>
      <c r="X5" s="355"/>
      <c r="Y5" s="313"/>
    </row>
    <row r="6" spans="1:25" ht="15">
      <c r="A6" s="12"/>
      <c r="B6" s="52" t="s">
        <v>1</v>
      </c>
      <c r="C6" s="14" t="s">
        <v>76</v>
      </c>
      <c r="D6" s="124"/>
      <c r="E6" s="124" t="s">
        <v>77</v>
      </c>
      <c r="F6" s="124"/>
      <c r="G6" s="78" t="s">
        <v>236</v>
      </c>
      <c r="H6" s="156">
        <f>F12</f>
        <v>0</v>
      </c>
      <c r="I6" s="151"/>
      <c r="J6" s="225" t="s">
        <v>237</v>
      </c>
      <c r="K6" s="225">
        <v>1</v>
      </c>
      <c r="L6" s="246"/>
      <c r="M6" s="247"/>
      <c r="N6" s="247"/>
      <c r="O6" s="246"/>
      <c r="P6" s="246"/>
      <c r="Q6" s="312"/>
      <c r="R6" s="355"/>
      <c r="S6" s="355"/>
      <c r="T6" s="355"/>
      <c r="U6" s="355"/>
      <c r="V6" s="355"/>
      <c r="W6" s="355"/>
      <c r="X6" s="355"/>
      <c r="Y6" s="313"/>
    </row>
    <row r="7" spans="1:25" ht="29.25" thickBot="1">
      <c r="A7" s="12"/>
      <c r="B7" s="52" t="s">
        <v>2</v>
      </c>
      <c r="C7" s="53" t="s">
        <v>78</v>
      </c>
      <c r="D7" s="207"/>
      <c r="E7" s="207" t="s">
        <v>78</v>
      </c>
      <c r="F7" s="207"/>
      <c r="G7" s="78" t="s">
        <v>238</v>
      </c>
      <c r="H7" s="162">
        <f>AVERAGE(H5:H6)</f>
        <v>28.37837837837838</v>
      </c>
      <c r="I7" s="163">
        <v>0.6</v>
      </c>
      <c r="J7" s="226" t="s">
        <v>239</v>
      </c>
      <c r="K7" s="226">
        <v>0</v>
      </c>
      <c r="L7" s="246"/>
      <c r="M7" s="246"/>
      <c r="N7" s="246"/>
      <c r="O7" s="246"/>
      <c r="P7" s="246"/>
      <c r="Q7" s="315"/>
      <c r="R7" s="315"/>
      <c r="S7" s="315"/>
      <c r="T7" s="315"/>
      <c r="U7" s="315"/>
      <c r="V7" s="315"/>
      <c r="W7" s="315"/>
      <c r="X7" s="315"/>
      <c r="Y7" s="316"/>
    </row>
    <row r="8" spans="1:25" ht="28.5">
      <c r="A8" s="12"/>
      <c r="B8" s="52" t="s">
        <v>3</v>
      </c>
      <c r="C8" s="53" t="s">
        <v>4</v>
      </c>
      <c r="D8" s="207"/>
      <c r="E8" s="207" t="s">
        <v>84</v>
      </c>
      <c r="F8" s="260"/>
      <c r="G8" s="78" t="s">
        <v>240</v>
      </c>
      <c r="H8" s="78" t="s">
        <v>253</v>
      </c>
      <c r="I8" s="151"/>
      <c r="J8" s="151"/>
      <c r="K8" s="151"/>
      <c r="L8" s="246"/>
      <c r="M8" s="246"/>
      <c r="N8" s="246"/>
      <c r="O8" s="246"/>
      <c r="P8" s="246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2"/>
      <c r="B9" s="52" t="s">
        <v>5</v>
      </c>
      <c r="C9" s="53" t="s">
        <v>75</v>
      </c>
      <c r="D9" s="53"/>
      <c r="E9" s="53" t="s">
        <v>75</v>
      </c>
      <c r="F9" s="261"/>
      <c r="G9" s="21"/>
      <c r="H9" s="34"/>
      <c r="I9" s="34"/>
      <c r="J9" s="263"/>
      <c r="K9" s="217" t="s">
        <v>82</v>
      </c>
      <c r="L9" s="211" t="s">
        <v>89</v>
      </c>
      <c r="M9" s="212" t="s">
        <v>97</v>
      </c>
      <c r="N9" s="212" t="s">
        <v>98</v>
      </c>
      <c r="O9" s="212" t="s">
        <v>99</v>
      </c>
      <c r="P9" s="212" t="s">
        <v>100</v>
      </c>
      <c r="Q9" s="29" t="s">
        <v>101</v>
      </c>
      <c r="R9" s="29" t="s">
        <v>102</v>
      </c>
      <c r="S9" s="29" t="s">
        <v>103</v>
      </c>
      <c r="T9" s="29" t="s">
        <v>104</v>
      </c>
      <c r="U9" s="29" t="s">
        <v>109</v>
      </c>
      <c r="V9" s="29" t="s">
        <v>105</v>
      </c>
      <c r="W9" s="29" t="s">
        <v>106</v>
      </c>
      <c r="X9" s="29" t="s">
        <v>107</v>
      </c>
      <c r="Y9" s="29" t="s">
        <v>108</v>
      </c>
    </row>
    <row r="10" spans="1:25" ht="15">
      <c r="A10" s="12"/>
      <c r="B10" s="52" t="s">
        <v>8</v>
      </c>
      <c r="C10" s="53">
        <v>50</v>
      </c>
      <c r="D10" s="86">
        <f>0.55*C10</f>
        <v>27.500000000000004</v>
      </c>
      <c r="E10" s="19">
        <v>50</v>
      </c>
      <c r="F10" s="86">
        <f>0.55*E10</f>
        <v>27.500000000000004</v>
      </c>
      <c r="G10" s="54" t="s">
        <v>6</v>
      </c>
      <c r="H10" s="34"/>
      <c r="I10" s="34"/>
      <c r="J10" s="34"/>
      <c r="K10" s="205">
        <v>3</v>
      </c>
      <c r="L10" s="46">
        <v>3</v>
      </c>
      <c r="M10" s="31">
        <v>3</v>
      </c>
      <c r="N10" s="31">
        <v>3</v>
      </c>
      <c r="O10" s="31">
        <v>3</v>
      </c>
      <c r="P10" s="31">
        <v>1</v>
      </c>
      <c r="Q10" s="31"/>
      <c r="R10" s="31"/>
      <c r="S10" s="31"/>
      <c r="T10" s="31"/>
      <c r="U10" s="31"/>
      <c r="V10" s="39">
        <v>3</v>
      </c>
      <c r="W10" s="39">
        <v>3</v>
      </c>
      <c r="X10" s="39">
        <v>3</v>
      </c>
      <c r="Y10" s="39">
        <v>3</v>
      </c>
    </row>
    <row r="11" spans="1:25" ht="15">
      <c r="A11" s="12">
        <v>1</v>
      </c>
      <c r="B11" s="7">
        <v>170301110004</v>
      </c>
      <c r="C11" s="36">
        <v>9.285714285714286</v>
      </c>
      <c r="D11" s="75">
        <f>COUNTIF(C11:C47,"&gt;="&amp;D10)</f>
        <v>21</v>
      </c>
      <c r="E11" s="36">
        <v>7.142857142857142</v>
      </c>
      <c r="F11" s="75">
        <f>COUNTIF(E11:E47,"&gt;="&amp;F10)</f>
        <v>0</v>
      </c>
      <c r="G11" s="54" t="s">
        <v>7</v>
      </c>
      <c r="H11" s="34"/>
      <c r="I11" s="34"/>
      <c r="J11" s="34"/>
      <c r="K11" s="206">
        <v>3</v>
      </c>
      <c r="L11" s="23">
        <v>3</v>
      </c>
      <c r="M11" s="31">
        <v>3</v>
      </c>
      <c r="N11" s="31">
        <v>3</v>
      </c>
      <c r="O11" s="31">
        <v>3</v>
      </c>
      <c r="P11" s="31">
        <v>1</v>
      </c>
      <c r="Q11" s="31"/>
      <c r="R11" s="31"/>
      <c r="S11" s="31"/>
      <c r="T11" s="31"/>
      <c r="U11" s="31"/>
      <c r="V11" s="39">
        <v>3</v>
      </c>
      <c r="W11" s="39">
        <v>3</v>
      </c>
      <c r="X11" s="39">
        <v>3</v>
      </c>
      <c r="Y11" s="39">
        <v>3</v>
      </c>
    </row>
    <row r="12" spans="1:25" ht="15">
      <c r="A12" s="12">
        <v>2</v>
      </c>
      <c r="B12" s="7">
        <v>170301110006</v>
      </c>
      <c r="C12" s="36">
        <v>5.714285714285714</v>
      </c>
      <c r="D12" s="75">
        <f>D11/$A$47*100</f>
        <v>56.75675675675676</v>
      </c>
      <c r="E12" s="36">
        <v>5.714285714285714</v>
      </c>
      <c r="F12" s="75">
        <f>F11/$A$47*100</f>
        <v>0</v>
      </c>
      <c r="G12" s="54" t="s">
        <v>72</v>
      </c>
      <c r="H12" s="34"/>
      <c r="I12" s="34"/>
      <c r="J12" s="34"/>
      <c r="K12" s="206">
        <v>3</v>
      </c>
      <c r="L12" s="23">
        <v>3</v>
      </c>
      <c r="M12" s="31">
        <v>3</v>
      </c>
      <c r="N12" s="31">
        <v>3</v>
      </c>
      <c r="O12" s="31">
        <v>3</v>
      </c>
      <c r="P12" s="31">
        <v>1</v>
      </c>
      <c r="Q12" s="31"/>
      <c r="R12" s="31"/>
      <c r="S12" s="31"/>
      <c r="T12" s="31"/>
      <c r="U12" s="31"/>
      <c r="V12" s="39">
        <v>3</v>
      </c>
      <c r="W12" s="39">
        <v>3</v>
      </c>
      <c r="X12" s="39">
        <v>3</v>
      </c>
      <c r="Y12" s="39">
        <v>3</v>
      </c>
    </row>
    <row r="13" spans="1:25" ht="15">
      <c r="A13" s="12">
        <v>3</v>
      </c>
      <c r="B13" s="7">
        <v>170301110007</v>
      </c>
      <c r="C13" s="36">
        <v>4.285714285714286</v>
      </c>
      <c r="D13" s="36"/>
      <c r="E13" s="36">
        <v>5.714285714285714</v>
      </c>
      <c r="F13" s="36"/>
      <c r="G13" s="54" t="s">
        <v>73</v>
      </c>
      <c r="H13" s="34"/>
      <c r="I13" s="34"/>
      <c r="J13" s="34"/>
      <c r="K13" s="206">
        <v>3</v>
      </c>
      <c r="L13" s="23">
        <v>3</v>
      </c>
      <c r="M13" s="31">
        <v>3</v>
      </c>
      <c r="N13" s="31">
        <v>3</v>
      </c>
      <c r="O13" s="31">
        <v>3</v>
      </c>
      <c r="P13" s="31">
        <v>1</v>
      </c>
      <c r="Q13" s="31"/>
      <c r="R13" s="31"/>
      <c r="S13" s="31"/>
      <c r="T13" s="31"/>
      <c r="U13" s="31"/>
      <c r="V13" s="39">
        <v>3</v>
      </c>
      <c r="W13" s="39">
        <v>3</v>
      </c>
      <c r="X13" s="39">
        <v>3</v>
      </c>
      <c r="Y13" s="39">
        <v>3</v>
      </c>
    </row>
    <row r="14" spans="1:25" ht="15">
      <c r="A14" s="12">
        <v>4</v>
      </c>
      <c r="B14" s="7">
        <v>170301110013</v>
      </c>
      <c r="C14" s="36">
        <v>32.142857142857146</v>
      </c>
      <c r="D14" s="36"/>
      <c r="E14" s="36">
        <v>16.428571428571427</v>
      </c>
      <c r="F14" s="36"/>
      <c r="G14" s="54" t="s">
        <v>74</v>
      </c>
      <c r="H14" s="34"/>
      <c r="I14" s="34"/>
      <c r="J14" s="34"/>
      <c r="K14" s="206">
        <v>3</v>
      </c>
      <c r="L14" s="23">
        <v>3</v>
      </c>
      <c r="M14" s="31">
        <v>3</v>
      </c>
      <c r="N14" s="31">
        <v>3</v>
      </c>
      <c r="O14" s="31">
        <v>3</v>
      </c>
      <c r="P14" s="31">
        <v>1</v>
      </c>
      <c r="Q14" s="31"/>
      <c r="R14" s="31"/>
      <c r="S14" s="31"/>
      <c r="T14" s="31"/>
      <c r="U14" s="31"/>
      <c r="V14" s="39">
        <v>3</v>
      </c>
      <c r="W14" s="39">
        <v>3</v>
      </c>
      <c r="X14" s="39">
        <v>3</v>
      </c>
      <c r="Y14" s="39">
        <v>3</v>
      </c>
    </row>
    <row r="15" spans="1:25" ht="15">
      <c r="A15" s="12">
        <v>5</v>
      </c>
      <c r="B15" s="7">
        <v>170301110016</v>
      </c>
      <c r="C15" s="36">
        <v>7.142857142857142</v>
      </c>
      <c r="D15" s="36"/>
      <c r="E15" s="36">
        <v>4.285714285714286</v>
      </c>
      <c r="F15" s="83"/>
      <c r="G15" s="364" t="s">
        <v>259</v>
      </c>
      <c r="H15" s="364"/>
      <c r="I15" s="364"/>
      <c r="J15" s="364"/>
      <c r="K15" s="262">
        <f aca="true" t="shared" si="0" ref="K15:Y15">AVERAGE(K10:K14)</f>
        <v>3</v>
      </c>
      <c r="L15" s="25">
        <f t="shared" si="0"/>
        <v>3</v>
      </c>
      <c r="M15" s="25">
        <f t="shared" si="0"/>
        <v>3</v>
      </c>
      <c r="N15" s="25">
        <f t="shared" si="0"/>
        <v>3</v>
      </c>
      <c r="O15" s="25">
        <f t="shared" si="0"/>
        <v>3</v>
      </c>
      <c r="P15" s="25">
        <f t="shared" si="0"/>
        <v>1</v>
      </c>
      <c r="Q15" s="25"/>
      <c r="R15" s="25"/>
      <c r="S15" s="25"/>
      <c r="T15" s="25"/>
      <c r="U15" s="25"/>
      <c r="V15" s="25">
        <f t="shared" si="0"/>
        <v>3</v>
      </c>
      <c r="W15" s="25">
        <f t="shared" si="0"/>
        <v>3</v>
      </c>
      <c r="X15" s="25">
        <f t="shared" si="0"/>
        <v>3</v>
      </c>
      <c r="Y15" s="25">
        <f t="shared" si="0"/>
        <v>3</v>
      </c>
    </row>
    <row r="16" spans="1:25" ht="15">
      <c r="A16" s="12">
        <v>6</v>
      </c>
      <c r="B16" s="7">
        <v>170301110020</v>
      </c>
      <c r="C16" s="36">
        <v>0.7142857142857143</v>
      </c>
      <c r="D16" s="36"/>
      <c r="E16" s="36">
        <v>2.857142857142857</v>
      </c>
      <c r="F16" s="84"/>
      <c r="G16" s="351" t="s">
        <v>83</v>
      </c>
      <c r="H16" s="352"/>
      <c r="I16" s="352"/>
      <c r="J16" s="353"/>
      <c r="K16" s="239">
        <f>K15*$H$7/100</f>
        <v>0.8513513513513513</v>
      </c>
      <c r="L16" s="239">
        <f aca="true" t="shared" si="1" ref="L16:Y16">L15*$H$7/100</f>
        <v>0.8513513513513513</v>
      </c>
      <c r="M16" s="239">
        <f t="shared" si="1"/>
        <v>0.8513513513513513</v>
      </c>
      <c r="N16" s="239">
        <f t="shared" si="1"/>
        <v>0.8513513513513513</v>
      </c>
      <c r="O16" s="239">
        <f t="shared" si="1"/>
        <v>0.8513513513513513</v>
      </c>
      <c r="P16" s="239">
        <f t="shared" si="1"/>
        <v>0.28378378378378377</v>
      </c>
      <c r="Q16" s="239"/>
      <c r="R16" s="239"/>
      <c r="S16" s="239"/>
      <c r="T16" s="239"/>
      <c r="U16" s="239"/>
      <c r="V16" s="239">
        <f t="shared" si="1"/>
        <v>0.8513513513513513</v>
      </c>
      <c r="W16" s="239">
        <f t="shared" si="1"/>
        <v>0.8513513513513513</v>
      </c>
      <c r="X16" s="239">
        <f t="shared" si="1"/>
        <v>0.8513513513513513</v>
      </c>
      <c r="Y16" s="239">
        <f t="shared" si="1"/>
        <v>0.8513513513513513</v>
      </c>
    </row>
    <row r="17" spans="1:25" ht="14.25">
      <c r="A17" s="12">
        <v>7</v>
      </c>
      <c r="B17" s="7">
        <v>170301110021</v>
      </c>
      <c r="C17" s="36">
        <v>32.142857142857146</v>
      </c>
      <c r="D17" s="83"/>
      <c r="E17" s="83">
        <v>17.857142857142858</v>
      </c>
      <c r="F17" s="85"/>
      <c r="G17" s="362"/>
      <c r="H17" s="362"/>
      <c r="I17" s="362"/>
      <c r="J17" s="362"/>
      <c r="K17" s="246"/>
      <c r="L17" s="246"/>
      <c r="M17" s="246"/>
      <c r="N17" s="246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2">
        <v>8</v>
      </c>
      <c r="B18" s="7">
        <v>170301110022</v>
      </c>
      <c r="C18" s="36">
        <v>30</v>
      </c>
      <c r="D18" s="83"/>
      <c r="E18" s="83">
        <v>14.285714285714285</v>
      </c>
      <c r="F18" s="85"/>
      <c r="G18" s="257"/>
      <c r="H18" s="257"/>
      <c r="I18" s="257"/>
      <c r="J18" s="246"/>
      <c r="K18" s="246"/>
      <c r="L18" s="246"/>
      <c r="M18" s="246"/>
      <c r="N18" s="246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12">
        <v>9</v>
      </c>
      <c r="B19" s="7">
        <v>170301110023</v>
      </c>
      <c r="C19" s="36">
        <v>34.285714285714285</v>
      </c>
      <c r="D19" s="83"/>
      <c r="E19" s="83">
        <v>25</v>
      </c>
      <c r="F19" s="85"/>
      <c r="G19" s="333"/>
      <c r="H19" s="333"/>
      <c r="I19" s="333"/>
      <c r="J19" s="246"/>
      <c r="K19" s="246"/>
      <c r="L19" s="246"/>
      <c r="M19" s="246"/>
      <c r="N19" s="24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2">
        <v>10</v>
      </c>
      <c r="B20" s="7">
        <v>170301110025</v>
      </c>
      <c r="C20" s="36">
        <v>31.428571428571427</v>
      </c>
      <c r="D20" s="83"/>
      <c r="E20" s="83">
        <v>20.714285714285715</v>
      </c>
      <c r="F20" s="85"/>
      <c r="G20" s="258"/>
      <c r="H20" s="334"/>
      <c r="I20" s="334"/>
      <c r="J20" s="246"/>
      <c r="K20" s="247"/>
      <c r="L20" s="246"/>
      <c r="M20" s="246"/>
      <c r="N20" s="24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2">
        <v>11</v>
      </c>
      <c r="B21" s="7">
        <v>170301110027</v>
      </c>
      <c r="C21" s="36">
        <v>14.285714285714285</v>
      </c>
      <c r="D21" s="83"/>
      <c r="E21" s="83">
        <v>7.142857142857142</v>
      </c>
      <c r="F21" s="85"/>
      <c r="G21" s="258"/>
      <c r="H21" s="334"/>
      <c r="I21" s="334"/>
      <c r="J21" s="246"/>
      <c r="K21" s="246"/>
      <c r="L21" s="246"/>
      <c r="M21" s="246"/>
      <c r="N21" s="246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>
      <c r="A22" s="12">
        <v>12</v>
      </c>
      <c r="B22" s="7">
        <v>170301110028</v>
      </c>
      <c r="C22" s="36">
        <v>30.714285714285715</v>
      </c>
      <c r="D22" s="83"/>
      <c r="E22" s="83">
        <v>20.714285714285715</v>
      </c>
      <c r="F22" s="85"/>
      <c r="G22" s="257"/>
      <c r="H22" s="257"/>
      <c r="I22" s="257"/>
      <c r="J22" s="246"/>
      <c r="K22" s="246"/>
      <c r="L22" s="246"/>
      <c r="M22" s="246"/>
      <c r="N22" s="246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12">
        <v>13</v>
      </c>
      <c r="B23" s="7">
        <v>170301110036</v>
      </c>
      <c r="C23" s="36">
        <v>31.428571428571427</v>
      </c>
      <c r="D23" s="36"/>
      <c r="E23" s="36">
        <v>19.28571428571429</v>
      </c>
      <c r="F23" s="85"/>
      <c r="G23" s="12"/>
      <c r="H23" s="12"/>
      <c r="I23" s="1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12">
        <v>14</v>
      </c>
      <c r="B24" s="7">
        <v>170301110042</v>
      </c>
      <c r="C24" s="36">
        <v>30.714285714285715</v>
      </c>
      <c r="D24" s="36"/>
      <c r="E24" s="36">
        <v>15</v>
      </c>
      <c r="F24" s="85"/>
      <c r="G24" s="12"/>
      <c r="H24" s="12"/>
      <c r="I24" s="1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>
      <c r="A25" s="12">
        <v>15</v>
      </c>
      <c r="B25" s="7">
        <v>170301110048</v>
      </c>
      <c r="C25" s="36">
        <v>2.857142857142857</v>
      </c>
      <c r="D25" s="36"/>
      <c r="E25" s="36">
        <v>4.285714285714286</v>
      </c>
      <c r="F25" s="85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>
      <c r="A26" s="12">
        <v>16</v>
      </c>
      <c r="B26" s="7">
        <v>170301110050</v>
      </c>
      <c r="C26" s="36">
        <v>30.714285714285715</v>
      </c>
      <c r="D26" s="36"/>
      <c r="E26" s="36">
        <v>17.857142857142858</v>
      </c>
      <c r="F26" s="85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12">
        <v>17</v>
      </c>
      <c r="B27" s="7">
        <v>170301110052</v>
      </c>
      <c r="C27" s="36">
        <v>8.571428571428571</v>
      </c>
      <c r="D27" s="36"/>
      <c r="E27" s="36">
        <v>4.285714285714286</v>
      </c>
      <c r="F27" s="85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>
      <c r="A28" s="12">
        <v>18</v>
      </c>
      <c r="B28" s="7">
        <v>170301110054</v>
      </c>
      <c r="C28" s="36">
        <v>29.28571428571429</v>
      </c>
      <c r="D28" s="36"/>
      <c r="E28" s="36">
        <v>15.714285714285714</v>
      </c>
      <c r="F28" s="85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>
      <c r="A29" s="12">
        <v>19</v>
      </c>
      <c r="B29" s="7">
        <v>170301111056</v>
      </c>
      <c r="C29" s="36">
        <v>31.428571428571427</v>
      </c>
      <c r="D29" s="36"/>
      <c r="E29" s="36">
        <v>17.857142857142858</v>
      </c>
      <c r="F29" s="85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>
      <c r="A30" s="12">
        <v>20</v>
      </c>
      <c r="B30" s="7">
        <v>170301111057</v>
      </c>
      <c r="C30" s="36">
        <v>30</v>
      </c>
      <c r="D30" s="36"/>
      <c r="E30" s="36">
        <v>15</v>
      </c>
      <c r="F30" s="85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>
      <c r="A31" s="12">
        <v>21</v>
      </c>
      <c r="B31" s="7">
        <v>170301111060</v>
      </c>
      <c r="C31" s="36">
        <v>32.857142857142854</v>
      </c>
      <c r="D31" s="36"/>
      <c r="E31" s="36">
        <v>20</v>
      </c>
      <c r="F31" s="85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25">
      <c r="A32" s="12">
        <v>22</v>
      </c>
      <c r="B32" s="7">
        <v>170301111061</v>
      </c>
      <c r="C32" s="36">
        <v>2.857142857142857</v>
      </c>
      <c r="D32" s="36"/>
      <c r="E32" s="36">
        <v>4.285714285714286</v>
      </c>
      <c r="F32" s="85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>
      <c r="A33" s="12">
        <v>23</v>
      </c>
      <c r="B33" s="7">
        <v>170301111062</v>
      </c>
      <c r="C33" s="36">
        <v>2.857142857142857</v>
      </c>
      <c r="D33" s="36"/>
      <c r="E33" s="36">
        <v>2.857142857142857</v>
      </c>
      <c r="F33" s="85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25">
      <c r="A34" s="12">
        <v>24</v>
      </c>
      <c r="B34" s="7">
        <v>170301110014</v>
      </c>
      <c r="C34" s="36">
        <v>29.28571428571429</v>
      </c>
      <c r="D34" s="36"/>
      <c r="E34" s="36">
        <v>15</v>
      </c>
      <c r="F34" s="85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>
      <c r="A35" s="12">
        <v>25</v>
      </c>
      <c r="B35" s="7">
        <v>170301110037</v>
      </c>
      <c r="C35" s="36">
        <v>30.714285714285715</v>
      </c>
      <c r="D35" s="36"/>
      <c r="E35" s="36">
        <v>16.428571428571427</v>
      </c>
      <c r="F35" s="85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2">
        <v>26</v>
      </c>
      <c r="B36" s="7">
        <v>170301110039</v>
      </c>
      <c r="C36" s="36">
        <v>21.428571428571427</v>
      </c>
      <c r="D36" s="36"/>
      <c r="E36" s="36">
        <v>11.428571428571429</v>
      </c>
      <c r="F36" s="85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>
      <c r="A37" s="12">
        <v>27</v>
      </c>
      <c r="B37" s="7">
        <v>170301110047</v>
      </c>
      <c r="C37" s="36">
        <v>29.28571428571429</v>
      </c>
      <c r="D37" s="36"/>
      <c r="E37" s="36">
        <v>13.571428571428571</v>
      </c>
      <c r="F37" s="85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>
      <c r="A38" s="12">
        <v>28</v>
      </c>
      <c r="B38" s="7">
        <v>170301110017</v>
      </c>
      <c r="C38" s="36">
        <v>30.714285714285715</v>
      </c>
      <c r="D38" s="36"/>
      <c r="E38" s="36">
        <v>16.428571428571427</v>
      </c>
      <c r="F38" s="85"/>
      <c r="G38" s="12"/>
      <c r="H38" s="12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12">
        <v>29</v>
      </c>
      <c r="B39" s="7">
        <v>170301110045</v>
      </c>
      <c r="C39" s="36">
        <v>27.857142857142858</v>
      </c>
      <c r="D39" s="36"/>
      <c r="E39" s="36">
        <v>12.857142857142856</v>
      </c>
      <c r="F39" s="85"/>
      <c r="G39" s="12"/>
      <c r="H39" s="12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>
      <c r="A40" s="12">
        <v>30</v>
      </c>
      <c r="B40" s="7">
        <v>170301110008</v>
      </c>
      <c r="C40" s="36">
        <v>28.57142857142857</v>
      </c>
      <c r="D40" s="36"/>
      <c r="E40" s="36">
        <v>14.285714285714285</v>
      </c>
      <c r="F40" s="85"/>
      <c r="G40" s="12"/>
      <c r="H40" s="12"/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>
      <c r="A41" s="12">
        <v>31</v>
      </c>
      <c r="B41" s="7">
        <v>170301110019</v>
      </c>
      <c r="C41" s="36">
        <v>30.714285714285715</v>
      </c>
      <c r="D41" s="36"/>
      <c r="E41" s="36">
        <v>16.428571428571427</v>
      </c>
      <c r="F41" s="85"/>
      <c r="G41" s="12"/>
      <c r="H41" s="12"/>
      <c r="I41" s="1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>
      <c r="A42" s="12">
        <v>32</v>
      </c>
      <c r="B42" s="7">
        <v>170301110044</v>
      </c>
      <c r="C42" s="36">
        <v>27.857142857142858</v>
      </c>
      <c r="D42" s="36"/>
      <c r="E42" s="36">
        <v>12.857142857142856</v>
      </c>
      <c r="F42" s="85"/>
      <c r="G42" s="12"/>
      <c r="H42" s="12"/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>
      <c r="A43" s="12">
        <v>33</v>
      </c>
      <c r="B43" s="7">
        <v>170301110012</v>
      </c>
      <c r="C43" s="36">
        <v>26.42857142857143</v>
      </c>
      <c r="D43" s="36"/>
      <c r="E43" s="36">
        <v>8.571428571428571</v>
      </c>
      <c r="F43" s="85"/>
      <c r="G43" s="12"/>
      <c r="H43" s="12"/>
      <c r="I43" s="1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25">
      <c r="A44" s="12">
        <v>34</v>
      </c>
      <c r="B44" s="7">
        <v>170301110015</v>
      </c>
      <c r="C44" s="36">
        <v>26.42857142857143</v>
      </c>
      <c r="D44" s="36"/>
      <c r="E44" s="36">
        <v>8.571428571428571</v>
      </c>
      <c r="F44" s="85"/>
      <c r="G44" s="12"/>
      <c r="H44" s="12"/>
      <c r="I44" s="1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>
      <c r="A45" s="12">
        <v>35</v>
      </c>
      <c r="B45" s="7">
        <v>170301110031</v>
      </c>
      <c r="C45" s="36">
        <v>25.71428571428571</v>
      </c>
      <c r="D45" s="36"/>
      <c r="E45" s="36">
        <v>8.571428571428571</v>
      </c>
      <c r="F45" s="85"/>
      <c r="G45" s="12"/>
      <c r="H45" s="12"/>
      <c r="I45" s="1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25">
      <c r="A46" s="12">
        <v>36</v>
      </c>
      <c r="B46" s="7">
        <v>170301110046</v>
      </c>
      <c r="C46" s="36">
        <v>23.57142857142857</v>
      </c>
      <c r="D46" s="36"/>
      <c r="E46" s="36">
        <v>8.571428571428571</v>
      </c>
      <c r="F46" s="85"/>
      <c r="G46" s="12"/>
      <c r="H46" s="12"/>
      <c r="I46" s="1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4.25">
      <c r="A47" s="12">
        <v>37</v>
      </c>
      <c r="B47" s="7">
        <v>170301111059</v>
      </c>
      <c r="C47" s="36">
        <v>6.428571428571428</v>
      </c>
      <c r="D47" s="36"/>
      <c r="E47" s="36">
        <v>4.285714285714286</v>
      </c>
      <c r="F47" s="85"/>
      <c r="G47" s="12"/>
      <c r="H47" s="12"/>
      <c r="I47" s="1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.25">
      <c r="A48" s="12">
        <v>38</v>
      </c>
      <c r="B48" s="7"/>
      <c r="C48" s="36"/>
      <c r="D48" s="36"/>
      <c r="E48" s="36"/>
      <c r="F48" s="85"/>
      <c r="G48" s="12"/>
      <c r="H48" s="12"/>
      <c r="I48" s="1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4.25">
      <c r="A49" s="12">
        <v>39</v>
      </c>
      <c r="B49" s="7"/>
      <c r="C49" s="36"/>
      <c r="D49" s="36"/>
      <c r="E49" s="36"/>
      <c r="F49" s="85"/>
      <c r="G49" s="12"/>
      <c r="H49" s="12"/>
      <c r="I49" s="1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4.25">
      <c r="A50" s="12">
        <v>40</v>
      </c>
      <c r="B50" s="7"/>
      <c r="C50" s="36"/>
      <c r="D50" s="36"/>
      <c r="E50" s="36"/>
      <c r="F50" s="85"/>
      <c r="G50" s="12"/>
      <c r="H50" s="12"/>
      <c r="I50" s="1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4.25">
      <c r="A51" s="12">
        <v>41</v>
      </c>
      <c r="B51" s="7"/>
      <c r="C51" s="36"/>
      <c r="D51" s="36"/>
      <c r="E51" s="36"/>
      <c r="F51" s="85"/>
      <c r="G51" s="12"/>
      <c r="H51" s="12"/>
      <c r="I51" s="1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4.25">
      <c r="A52" s="12">
        <v>42</v>
      </c>
      <c r="B52" s="7"/>
      <c r="C52" s="36"/>
      <c r="D52" s="36"/>
      <c r="E52" s="36"/>
      <c r="F52" s="85"/>
      <c r="G52" s="12"/>
      <c r="H52" s="12"/>
      <c r="I52" s="1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4.25">
      <c r="A53" s="12">
        <v>43</v>
      </c>
      <c r="B53" s="7"/>
      <c r="C53" s="36"/>
      <c r="D53" s="36"/>
      <c r="E53" s="36"/>
      <c r="F53" s="85"/>
      <c r="G53" s="12"/>
      <c r="H53" s="12"/>
      <c r="I53" s="1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4.25">
      <c r="A54" s="12">
        <v>44</v>
      </c>
      <c r="B54" s="7"/>
      <c r="C54" s="36"/>
      <c r="D54" s="36"/>
      <c r="E54" s="36"/>
      <c r="F54" s="85"/>
      <c r="G54" s="12"/>
      <c r="H54" s="12"/>
      <c r="I54" s="1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4.25">
      <c r="A55" s="12">
        <v>45</v>
      </c>
      <c r="B55" s="7"/>
      <c r="C55" s="36"/>
      <c r="D55" s="36"/>
      <c r="E55" s="36"/>
      <c r="F55" s="85"/>
      <c r="G55" s="12"/>
      <c r="H55" s="12"/>
      <c r="I55" s="1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4.25">
      <c r="A56" s="12">
        <v>46</v>
      </c>
      <c r="B56" s="7"/>
      <c r="C56" s="36"/>
      <c r="D56" s="36"/>
      <c r="E56" s="36"/>
      <c r="F56" s="85"/>
      <c r="G56" s="12"/>
      <c r="H56" s="12"/>
      <c r="I56" s="1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4.25">
      <c r="A57" s="12">
        <v>47</v>
      </c>
      <c r="B57" s="7"/>
      <c r="C57" s="36"/>
      <c r="D57" s="36"/>
      <c r="E57" s="36"/>
      <c r="F57" s="85"/>
      <c r="G57" s="12"/>
      <c r="H57" s="12"/>
      <c r="I57" s="1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4.25">
      <c r="A58" s="12">
        <v>48</v>
      </c>
      <c r="B58" s="7"/>
      <c r="C58" s="36"/>
      <c r="D58" s="36"/>
      <c r="E58" s="36"/>
      <c r="F58" s="85"/>
      <c r="G58" s="12"/>
      <c r="H58" s="12"/>
      <c r="I58" s="1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4.25">
      <c r="A59" s="12">
        <v>49</v>
      </c>
      <c r="B59" s="7"/>
      <c r="C59" s="36"/>
      <c r="D59" s="36"/>
      <c r="E59" s="36"/>
      <c r="F59" s="85"/>
      <c r="G59" s="12"/>
      <c r="H59" s="12"/>
      <c r="I59" s="1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4.25">
      <c r="A60" s="12">
        <v>50</v>
      </c>
      <c r="B60" s="7"/>
      <c r="C60" s="36"/>
      <c r="D60" s="36"/>
      <c r="E60" s="36"/>
      <c r="F60" s="85"/>
      <c r="G60" s="12"/>
      <c r="H60" s="12"/>
      <c r="I60" s="1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4.25">
      <c r="A61" s="12">
        <v>51</v>
      </c>
      <c r="B61" s="7"/>
      <c r="C61" s="36"/>
      <c r="D61" s="36"/>
      <c r="E61" s="36"/>
      <c r="F61" s="85"/>
      <c r="G61" s="12"/>
      <c r="H61" s="12"/>
      <c r="I61" s="1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4.25">
      <c r="A62" s="12">
        <v>52</v>
      </c>
      <c r="B62" s="7"/>
      <c r="C62" s="36"/>
      <c r="D62" s="36"/>
      <c r="E62" s="36"/>
      <c r="F62" s="85"/>
      <c r="G62" s="12"/>
      <c r="H62" s="12"/>
      <c r="I62" s="1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4.25">
      <c r="A63" s="12">
        <v>53</v>
      </c>
      <c r="B63" s="7"/>
      <c r="C63" s="36"/>
      <c r="D63" s="36"/>
      <c r="E63" s="36"/>
      <c r="F63" s="85"/>
      <c r="G63" s="12"/>
      <c r="H63" s="12"/>
      <c r="I63" s="1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4.25">
      <c r="A64" s="12">
        <v>54</v>
      </c>
      <c r="B64" s="7"/>
      <c r="C64" s="36"/>
      <c r="D64" s="36"/>
      <c r="E64" s="36"/>
      <c r="F64" s="85"/>
      <c r="G64" s="12"/>
      <c r="H64" s="12"/>
      <c r="I64" s="1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4.25">
      <c r="A65" s="12">
        <v>55</v>
      </c>
      <c r="B65" s="7"/>
      <c r="C65" s="36"/>
      <c r="D65" s="36"/>
      <c r="E65" s="36"/>
      <c r="F65" s="85"/>
      <c r="G65" s="12"/>
      <c r="H65" s="12"/>
      <c r="I65" s="1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4.25">
      <c r="A66" s="12">
        <v>56</v>
      </c>
      <c r="B66" s="7"/>
      <c r="C66" s="36"/>
      <c r="D66" s="36"/>
      <c r="E66" s="36"/>
      <c r="F66" s="85"/>
      <c r="G66" s="12"/>
      <c r="H66" s="12"/>
      <c r="I66" s="1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4.25">
      <c r="A67" s="12">
        <v>57</v>
      </c>
      <c r="B67" s="7"/>
      <c r="C67" s="36"/>
      <c r="D67" s="36"/>
      <c r="E67" s="36"/>
      <c r="F67" s="85"/>
      <c r="G67" s="12"/>
      <c r="H67" s="12"/>
      <c r="I67" s="1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4.25">
      <c r="A68" s="12">
        <v>58</v>
      </c>
      <c r="B68" s="7"/>
      <c r="C68" s="36"/>
      <c r="D68" s="36"/>
      <c r="E68" s="36"/>
      <c r="F68" s="85"/>
      <c r="G68" s="12"/>
      <c r="H68" s="12"/>
      <c r="I68" s="1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4.25">
      <c r="A69" s="12">
        <v>59</v>
      </c>
      <c r="B69" s="7"/>
      <c r="C69" s="36"/>
      <c r="D69" s="36"/>
      <c r="E69" s="36"/>
      <c r="F69" s="85"/>
      <c r="G69" s="12"/>
      <c r="H69" s="12"/>
      <c r="I69" s="1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4.25">
      <c r="A70" s="12">
        <v>60</v>
      </c>
      <c r="B70" s="7"/>
      <c r="C70" s="36"/>
      <c r="D70" s="36"/>
      <c r="E70" s="36"/>
      <c r="F70" s="85"/>
      <c r="G70" s="12"/>
      <c r="H70" s="12"/>
      <c r="I70" s="1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4.25">
      <c r="A71" s="12">
        <v>61</v>
      </c>
      <c r="B71" s="7"/>
      <c r="C71" s="36"/>
      <c r="D71" s="36"/>
      <c r="E71" s="36"/>
      <c r="F71" s="85"/>
      <c r="G71" s="12"/>
      <c r="H71" s="12"/>
      <c r="I71" s="1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4.25">
      <c r="A72" s="12">
        <v>62</v>
      </c>
      <c r="B72" s="7"/>
      <c r="C72" s="36"/>
      <c r="D72" s="36"/>
      <c r="E72" s="36"/>
      <c r="F72" s="85"/>
      <c r="G72" s="12"/>
      <c r="H72" s="12"/>
      <c r="I72" s="1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4.25">
      <c r="A73" s="12">
        <v>63</v>
      </c>
      <c r="B73" s="7"/>
      <c r="C73" s="36"/>
      <c r="D73" s="36"/>
      <c r="E73" s="36"/>
      <c r="F73" s="85"/>
      <c r="G73" s="12"/>
      <c r="H73" s="12"/>
      <c r="I73" s="1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4.25">
      <c r="A74" s="12">
        <v>64</v>
      </c>
      <c r="B74" s="7"/>
      <c r="C74" s="36"/>
      <c r="D74" s="36"/>
      <c r="E74" s="36"/>
      <c r="F74" s="85"/>
      <c r="G74" s="12"/>
      <c r="H74" s="12"/>
      <c r="I74" s="1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4.25">
      <c r="A75" s="12">
        <v>65</v>
      </c>
      <c r="B75" s="7"/>
      <c r="C75" s="36"/>
      <c r="D75" s="36"/>
      <c r="E75" s="36"/>
      <c r="F75" s="85"/>
      <c r="G75" s="12"/>
      <c r="H75" s="12"/>
      <c r="I75" s="1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</sheetData>
  <sheetProtection/>
  <mergeCells count="13">
    <mergeCell ref="A1:E1"/>
    <mergeCell ref="G1:P1"/>
    <mergeCell ref="A2:E2"/>
    <mergeCell ref="A3:E3"/>
    <mergeCell ref="Q3:Y7"/>
    <mergeCell ref="A4:E4"/>
    <mergeCell ref="A5:E5"/>
    <mergeCell ref="G15:J15"/>
    <mergeCell ref="G16:J16"/>
    <mergeCell ref="G17:J17"/>
    <mergeCell ref="G19:I19"/>
    <mergeCell ref="H20:I20"/>
    <mergeCell ref="H21:I2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54"/>
  <sheetViews>
    <sheetView zoomScalePageLayoutView="0" workbookViewId="0" topLeftCell="G1">
      <selection activeCell="Q15" sqref="Q15:U16"/>
    </sheetView>
  </sheetViews>
  <sheetFormatPr defaultColWidth="9.140625" defaultRowHeight="15"/>
  <cols>
    <col min="2" max="2" width="14.28125" style="0" bestFit="1" customWidth="1"/>
    <col min="3" max="3" width="12.28125" style="0" bestFit="1" customWidth="1"/>
    <col min="4" max="4" width="12.28125" style="0" customWidth="1"/>
    <col min="5" max="5" width="12.28125" style="0" bestFit="1" customWidth="1"/>
    <col min="6" max="6" width="12.28125" style="0" customWidth="1"/>
    <col min="7" max="7" width="8.28125" style="0" bestFit="1" customWidth="1"/>
    <col min="8" max="8" width="8.140625" style="0" bestFit="1" customWidth="1"/>
    <col min="9" max="11" width="15.28125" style="0" customWidth="1"/>
  </cols>
  <sheetData>
    <row r="1" spans="1:25" ht="14.25">
      <c r="A1" s="301" t="s">
        <v>110</v>
      </c>
      <c r="B1" s="330"/>
      <c r="C1" s="330"/>
      <c r="D1" s="330"/>
      <c r="E1" s="330"/>
      <c r="F1" s="190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"/>
      <c r="R1" s="1"/>
      <c r="S1" s="1"/>
      <c r="T1" s="1"/>
      <c r="U1" s="1"/>
      <c r="V1" s="1"/>
      <c r="W1" s="1"/>
      <c r="X1" s="1"/>
      <c r="Y1" s="1"/>
    </row>
    <row r="2" spans="1:25" ht="14.25" customHeight="1">
      <c r="A2" s="301" t="s">
        <v>0</v>
      </c>
      <c r="B2" s="330"/>
      <c r="C2" s="330"/>
      <c r="D2" s="330"/>
      <c r="E2" s="330"/>
      <c r="F2" s="190"/>
      <c r="G2" s="248"/>
      <c r="H2" s="245"/>
      <c r="I2" s="245"/>
      <c r="J2" s="246"/>
      <c r="K2" s="246"/>
      <c r="L2" s="246"/>
      <c r="M2" s="246"/>
      <c r="N2" s="246"/>
      <c r="O2" s="246"/>
      <c r="P2" s="246"/>
      <c r="Q2" s="1"/>
      <c r="R2" s="1"/>
      <c r="S2" s="1"/>
      <c r="T2" s="1"/>
      <c r="U2" s="1"/>
      <c r="V2" s="1"/>
      <c r="W2" s="1"/>
      <c r="X2" s="1"/>
      <c r="Y2" s="1"/>
    </row>
    <row r="3" spans="1:25" ht="43.5">
      <c r="A3" s="301"/>
      <c r="B3" s="330"/>
      <c r="C3" s="330"/>
      <c r="D3" s="330"/>
      <c r="E3" s="330"/>
      <c r="F3" s="190"/>
      <c r="G3" s="78"/>
      <c r="H3" s="153"/>
      <c r="I3" s="78" t="s">
        <v>230</v>
      </c>
      <c r="J3" s="89" t="s">
        <v>231</v>
      </c>
      <c r="K3" s="89" t="s">
        <v>232</v>
      </c>
      <c r="L3" s="246"/>
      <c r="M3" s="247"/>
      <c r="N3" s="247"/>
      <c r="O3" s="246"/>
      <c r="P3" s="246"/>
      <c r="Q3" s="365" t="s">
        <v>254</v>
      </c>
      <c r="R3" s="365"/>
      <c r="S3" s="365"/>
      <c r="T3" s="365"/>
      <c r="U3" s="365"/>
      <c r="V3" s="365"/>
      <c r="W3" s="365"/>
      <c r="X3" s="365"/>
      <c r="Y3" s="365"/>
    </row>
    <row r="4" spans="1:25" ht="28.5">
      <c r="A4" s="301" t="s">
        <v>163</v>
      </c>
      <c r="B4" s="330"/>
      <c r="C4" s="330"/>
      <c r="D4" s="330"/>
      <c r="E4" s="330"/>
      <c r="F4" s="190"/>
      <c r="G4" s="78" t="s">
        <v>256</v>
      </c>
      <c r="H4" s="150"/>
      <c r="I4" s="151"/>
      <c r="J4" s="223" t="s">
        <v>233</v>
      </c>
      <c r="K4" s="223">
        <v>3</v>
      </c>
      <c r="L4" s="246"/>
      <c r="M4" s="247"/>
      <c r="N4" s="247"/>
      <c r="O4" s="246"/>
      <c r="P4" s="246"/>
      <c r="Q4" s="365"/>
      <c r="R4" s="365"/>
      <c r="S4" s="365"/>
      <c r="T4" s="365"/>
      <c r="U4" s="365"/>
      <c r="V4" s="365"/>
      <c r="W4" s="365"/>
      <c r="X4" s="365"/>
      <c r="Y4" s="365"/>
    </row>
    <row r="5" spans="1:25" ht="15">
      <c r="A5" s="301" t="s">
        <v>164</v>
      </c>
      <c r="B5" s="330"/>
      <c r="C5" s="330"/>
      <c r="D5" s="330"/>
      <c r="E5" s="330"/>
      <c r="F5" s="190"/>
      <c r="G5" s="78" t="s">
        <v>234</v>
      </c>
      <c r="H5" s="156">
        <f>D12</f>
        <v>65.9090909090909</v>
      </c>
      <c r="I5" s="151"/>
      <c r="J5" s="224" t="s">
        <v>235</v>
      </c>
      <c r="K5" s="224">
        <v>2</v>
      </c>
      <c r="L5" s="246"/>
      <c r="M5" s="247"/>
      <c r="N5" s="247"/>
      <c r="O5" s="246"/>
      <c r="P5" s="246"/>
      <c r="Q5" s="365"/>
      <c r="R5" s="365"/>
      <c r="S5" s="365"/>
      <c r="T5" s="365"/>
      <c r="U5" s="365"/>
      <c r="V5" s="365"/>
      <c r="W5" s="365"/>
      <c r="X5" s="365"/>
      <c r="Y5" s="365"/>
    </row>
    <row r="6" spans="1:25" ht="15">
      <c r="A6" s="12"/>
      <c r="B6" s="52" t="s">
        <v>1</v>
      </c>
      <c r="C6" s="14" t="s">
        <v>76</v>
      </c>
      <c r="D6" s="124"/>
      <c r="E6" s="124" t="s">
        <v>77</v>
      </c>
      <c r="F6" s="127"/>
      <c r="G6" s="78" t="s">
        <v>236</v>
      </c>
      <c r="H6" s="156">
        <f>F12</f>
        <v>65.9090909090909</v>
      </c>
      <c r="I6" s="151"/>
      <c r="J6" s="225" t="s">
        <v>237</v>
      </c>
      <c r="K6" s="225">
        <v>1</v>
      </c>
      <c r="L6" s="246"/>
      <c r="M6" s="247"/>
      <c r="N6" s="247"/>
      <c r="O6" s="246"/>
      <c r="P6" s="246"/>
      <c r="Q6" s="365"/>
      <c r="R6" s="365"/>
      <c r="S6" s="365"/>
      <c r="T6" s="365"/>
      <c r="U6" s="365"/>
      <c r="V6" s="365"/>
      <c r="W6" s="365"/>
      <c r="X6" s="365"/>
      <c r="Y6" s="365"/>
    </row>
    <row r="7" spans="1:25" ht="57.75">
      <c r="A7" s="12"/>
      <c r="B7" s="52" t="s">
        <v>2</v>
      </c>
      <c r="C7" s="53" t="s">
        <v>78</v>
      </c>
      <c r="D7" s="207"/>
      <c r="E7" s="207" t="s">
        <v>78</v>
      </c>
      <c r="F7" s="193"/>
      <c r="G7" s="78" t="s">
        <v>238</v>
      </c>
      <c r="H7" s="162">
        <f>AVERAGE(H5:H6)</f>
        <v>65.9090909090909</v>
      </c>
      <c r="I7" s="163">
        <v>0.6</v>
      </c>
      <c r="J7" s="226" t="s">
        <v>239</v>
      </c>
      <c r="K7" s="226">
        <v>0</v>
      </c>
      <c r="L7" s="246"/>
      <c r="M7" s="246"/>
      <c r="N7" s="246"/>
      <c r="O7" s="246"/>
      <c r="P7" s="246"/>
      <c r="Q7" s="365"/>
      <c r="R7" s="365"/>
      <c r="S7" s="365"/>
      <c r="T7" s="365"/>
      <c r="U7" s="365"/>
      <c r="V7" s="365"/>
      <c r="W7" s="365"/>
      <c r="X7" s="365"/>
      <c r="Y7" s="365"/>
    </row>
    <row r="8" spans="1:25" ht="28.5">
      <c r="A8" s="12"/>
      <c r="B8" s="52" t="s">
        <v>3</v>
      </c>
      <c r="C8" s="53" t="s">
        <v>4</v>
      </c>
      <c r="D8" s="53"/>
      <c r="E8" s="53" t="s">
        <v>84</v>
      </c>
      <c r="F8" s="193"/>
      <c r="G8" s="78" t="s">
        <v>240</v>
      </c>
      <c r="H8" s="78" t="s">
        <v>114</v>
      </c>
      <c r="I8" s="151"/>
      <c r="J8" s="151"/>
      <c r="K8" s="15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2"/>
      <c r="B9" s="52" t="s">
        <v>5</v>
      </c>
      <c r="C9" s="53" t="s">
        <v>75</v>
      </c>
      <c r="D9" s="53"/>
      <c r="E9" s="53" t="s">
        <v>75</v>
      </c>
      <c r="F9" s="207"/>
      <c r="G9" s="145"/>
      <c r="H9" s="245"/>
      <c r="I9" s="245"/>
      <c r="J9" s="259"/>
      <c r="K9" s="204" t="s">
        <v>82</v>
      </c>
      <c r="L9" s="54" t="s">
        <v>89</v>
      </c>
      <c r="M9" s="29" t="s">
        <v>97</v>
      </c>
      <c r="N9" s="29" t="s">
        <v>98</v>
      </c>
      <c r="O9" s="29" t="s">
        <v>99</v>
      </c>
      <c r="P9" s="29" t="s">
        <v>100</v>
      </c>
      <c r="Q9" s="29" t="s">
        <v>101</v>
      </c>
      <c r="R9" s="29" t="s">
        <v>102</v>
      </c>
      <c r="S9" s="29" t="s">
        <v>103</v>
      </c>
      <c r="T9" s="29" t="s">
        <v>104</v>
      </c>
      <c r="U9" s="29" t="s">
        <v>109</v>
      </c>
      <c r="V9" s="29" t="s">
        <v>105</v>
      </c>
      <c r="W9" s="29" t="s">
        <v>106</v>
      </c>
      <c r="X9" s="29" t="s">
        <v>107</v>
      </c>
      <c r="Y9" s="29" t="s">
        <v>108</v>
      </c>
    </row>
    <row r="10" spans="1:25" ht="15">
      <c r="A10" s="12"/>
      <c r="B10" s="52" t="s">
        <v>8</v>
      </c>
      <c r="C10" s="53">
        <v>50</v>
      </c>
      <c r="D10" s="86">
        <f>0.55*C10</f>
        <v>27.500000000000004</v>
      </c>
      <c r="E10" s="19">
        <v>50</v>
      </c>
      <c r="F10" s="86">
        <f>0.55*E10</f>
        <v>27.500000000000004</v>
      </c>
      <c r="G10" s="203" t="s">
        <v>6</v>
      </c>
      <c r="H10" s="245"/>
      <c r="I10" s="245"/>
      <c r="J10" s="245"/>
      <c r="K10" s="205">
        <v>3</v>
      </c>
      <c r="L10" s="46">
        <v>3</v>
      </c>
      <c r="M10" s="31">
        <v>3</v>
      </c>
      <c r="N10" s="31">
        <v>3</v>
      </c>
      <c r="O10" s="31">
        <v>3</v>
      </c>
      <c r="P10" s="31">
        <v>3</v>
      </c>
      <c r="Q10" s="31"/>
      <c r="R10" s="31"/>
      <c r="S10" s="31"/>
      <c r="T10" s="31"/>
      <c r="U10" s="31"/>
      <c r="V10" s="39">
        <v>3</v>
      </c>
      <c r="W10" s="39">
        <v>3</v>
      </c>
      <c r="X10" s="39">
        <v>3</v>
      </c>
      <c r="Y10" s="39">
        <v>3</v>
      </c>
    </row>
    <row r="11" spans="1:25" ht="15">
      <c r="A11" s="12">
        <v>1</v>
      </c>
      <c r="B11" s="7">
        <v>170101110005</v>
      </c>
      <c r="C11" s="36">
        <v>43</v>
      </c>
      <c r="D11" s="75">
        <f>COUNTIF(C11:C54,"&gt;="&amp;D10)</f>
        <v>29</v>
      </c>
      <c r="E11" s="36">
        <v>38</v>
      </c>
      <c r="F11" s="75">
        <f>COUNTIF(E11:E54,"&gt;="&amp;F10)</f>
        <v>29</v>
      </c>
      <c r="G11" s="203" t="s">
        <v>7</v>
      </c>
      <c r="H11" s="245"/>
      <c r="I11" s="245"/>
      <c r="J11" s="245"/>
      <c r="K11" s="206">
        <v>3</v>
      </c>
      <c r="L11" s="23">
        <v>3</v>
      </c>
      <c r="M11" s="31">
        <v>3</v>
      </c>
      <c r="N11" s="31">
        <v>3</v>
      </c>
      <c r="O11" s="31">
        <v>3</v>
      </c>
      <c r="P11" s="31">
        <v>3</v>
      </c>
      <c r="Q11" s="31"/>
      <c r="R11" s="31"/>
      <c r="S11" s="31"/>
      <c r="T11" s="31"/>
      <c r="U11" s="31"/>
      <c r="V11" s="39">
        <v>3</v>
      </c>
      <c r="W11" s="39">
        <v>3</v>
      </c>
      <c r="X11" s="39">
        <v>3</v>
      </c>
      <c r="Y11" s="39">
        <v>3</v>
      </c>
    </row>
    <row r="12" spans="1:25" ht="15">
      <c r="A12" s="12">
        <v>2</v>
      </c>
      <c r="B12" s="7">
        <v>170101110007</v>
      </c>
      <c r="C12" s="36">
        <v>45</v>
      </c>
      <c r="D12" s="75">
        <f>D11/$A$54*100</f>
        <v>65.9090909090909</v>
      </c>
      <c r="E12" s="36">
        <v>43</v>
      </c>
      <c r="F12" s="75">
        <f>F11/$A$54*100</f>
        <v>65.9090909090909</v>
      </c>
      <c r="G12" s="203" t="s">
        <v>72</v>
      </c>
      <c r="H12" s="245"/>
      <c r="I12" s="245"/>
      <c r="J12" s="245"/>
      <c r="K12" s="206">
        <v>3</v>
      </c>
      <c r="L12" s="23">
        <v>3</v>
      </c>
      <c r="M12" s="31">
        <v>3</v>
      </c>
      <c r="N12" s="31">
        <v>3</v>
      </c>
      <c r="O12" s="31">
        <v>3</v>
      </c>
      <c r="P12" s="31">
        <v>3</v>
      </c>
      <c r="Q12" s="31"/>
      <c r="R12" s="31"/>
      <c r="S12" s="31"/>
      <c r="T12" s="31"/>
      <c r="U12" s="31"/>
      <c r="V12" s="39">
        <v>3</v>
      </c>
      <c r="W12" s="39">
        <v>3</v>
      </c>
      <c r="X12" s="39">
        <v>3</v>
      </c>
      <c r="Y12" s="39">
        <v>3</v>
      </c>
    </row>
    <row r="13" spans="1:25" ht="15">
      <c r="A13" s="12">
        <v>3</v>
      </c>
      <c r="B13" s="7">
        <v>170101110010</v>
      </c>
      <c r="C13" s="36">
        <v>43</v>
      </c>
      <c r="D13" s="36"/>
      <c r="E13" s="36">
        <v>41</v>
      </c>
      <c r="F13" s="83"/>
      <c r="G13" s="203" t="s">
        <v>73</v>
      </c>
      <c r="H13" s="245"/>
      <c r="I13" s="245"/>
      <c r="J13" s="245"/>
      <c r="K13" s="206">
        <v>3</v>
      </c>
      <c r="L13" s="23">
        <v>3</v>
      </c>
      <c r="M13" s="31">
        <v>3</v>
      </c>
      <c r="N13" s="31">
        <v>3</v>
      </c>
      <c r="O13" s="31">
        <v>3</v>
      </c>
      <c r="P13" s="31">
        <v>3</v>
      </c>
      <c r="Q13" s="31"/>
      <c r="R13" s="31"/>
      <c r="S13" s="31"/>
      <c r="T13" s="31"/>
      <c r="U13" s="31"/>
      <c r="V13" s="39">
        <v>3</v>
      </c>
      <c r="W13" s="39">
        <v>3</v>
      </c>
      <c r="X13" s="39">
        <v>3</v>
      </c>
      <c r="Y13" s="39">
        <v>3</v>
      </c>
    </row>
    <row r="14" spans="1:25" ht="15">
      <c r="A14" s="12">
        <v>4</v>
      </c>
      <c r="B14" s="7">
        <v>170101110011</v>
      </c>
      <c r="C14" s="36">
        <v>40</v>
      </c>
      <c r="D14" s="36"/>
      <c r="E14" s="36">
        <v>41</v>
      </c>
      <c r="F14" s="83"/>
      <c r="G14" s="203" t="s">
        <v>74</v>
      </c>
      <c r="H14" s="245"/>
      <c r="I14" s="245"/>
      <c r="J14" s="245"/>
      <c r="K14" s="206">
        <v>3</v>
      </c>
      <c r="L14" s="23">
        <v>3</v>
      </c>
      <c r="M14" s="31">
        <v>3</v>
      </c>
      <c r="N14" s="31">
        <v>3</v>
      </c>
      <c r="O14" s="31">
        <v>3</v>
      </c>
      <c r="P14" s="31">
        <v>3</v>
      </c>
      <c r="Q14" s="31"/>
      <c r="R14" s="31"/>
      <c r="S14" s="31"/>
      <c r="T14" s="31"/>
      <c r="U14" s="31"/>
      <c r="V14" s="39">
        <v>3</v>
      </c>
      <c r="W14" s="39">
        <v>3</v>
      </c>
      <c r="X14" s="39">
        <v>3</v>
      </c>
      <c r="Y14" s="39">
        <v>3</v>
      </c>
    </row>
    <row r="15" spans="1:25" ht="15">
      <c r="A15" s="12">
        <v>5</v>
      </c>
      <c r="B15" s="7">
        <v>170101110013</v>
      </c>
      <c r="C15" s="36">
        <v>47</v>
      </c>
      <c r="D15" s="36"/>
      <c r="E15" s="36">
        <v>43</v>
      </c>
      <c r="F15" s="83"/>
      <c r="G15" s="319" t="s">
        <v>259</v>
      </c>
      <c r="H15" s="340"/>
      <c r="I15" s="340"/>
      <c r="J15" s="341"/>
      <c r="K15" s="25">
        <f aca="true" t="shared" si="0" ref="K15:Y15">AVERAGE(K10:K14)</f>
        <v>3</v>
      </c>
      <c r="L15" s="25">
        <f t="shared" si="0"/>
        <v>3</v>
      </c>
      <c r="M15" s="25">
        <f t="shared" si="0"/>
        <v>3</v>
      </c>
      <c r="N15" s="25">
        <f t="shared" si="0"/>
        <v>3</v>
      </c>
      <c r="O15" s="25">
        <f t="shared" si="0"/>
        <v>3</v>
      </c>
      <c r="P15" s="25">
        <f t="shared" si="0"/>
        <v>3</v>
      </c>
      <c r="Q15" s="25"/>
      <c r="R15" s="25"/>
      <c r="S15" s="25"/>
      <c r="T15" s="25"/>
      <c r="U15" s="25"/>
      <c r="V15" s="25">
        <f t="shared" si="0"/>
        <v>3</v>
      </c>
      <c r="W15" s="25">
        <f t="shared" si="0"/>
        <v>3</v>
      </c>
      <c r="X15" s="25">
        <f t="shared" si="0"/>
        <v>3</v>
      </c>
      <c r="Y15" s="25">
        <f t="shared" si="0"/>
        <v>3</v>
      </c>
    </row>
    <row r="16" spans="1:25" ht="15">
      <c r="A16" s="12">
        <v>6</v>
      </c>
      <c r="B16" s="7">
        <v>170101111015</v>
      </c>
      <c r="C16" s="36">
        <v>46</v>
      </c>
      <c r="D16" s="36"/>
      <c r="E16" s="36">
        <v>34</v>
      </c>
      <c r="F16" s="83"/>
      <c r="G16" s="351" t="s">
        <v>83</v>
      </c>
      <c r="H16" s="352"/>
      <c r="I16" s="352"/>
      <c r="J16" s="353"/>
      <c r="K16" s="239">
        <f>K15*$H$7/100</f>
        <v>1.9772727272727273</v>
      </c>
      <c r="L16" s="239">
        <f aca="true" t="shared" si="1" ref="L16:Y16">L15*$H$7/100</f>
        <v>1.9772727272727273</v>
      </c>
      <c r="M16" s="239">
        <f t="shared" si="1"/>
        <v>1.9772727272727273</v>
      </c>
      <c r="N16" s="239">
        <f t="shared" si="1"/>
        <v>1.9772727272727273</v>
      </c>
      <c r="O16" s="239">
        <f t="shared" si="1"/>
        <v>1.9772727272727273</v>
      </c>
      <c r="P16" s="239">
        <f t="shared" si="1"/>
        <v>1.9772727272727273</v>
      </c>
      <c r="Q16" s="239"/>
      <c r="R16" s="239"/>
      <c r="S16" s="239"/>
      <c r="T16" s="239"/>
      <c r="U16" s="239"/>
      <c r="V16" s="239">
        <f t="shared" si="1"/>
        <v>1.9772727272727273</v>
      </c>
      <c r="W16" s="239">
        <f t="shared" si="1"/>
        <v>1.9772727272727273</v>
      </c>
      <c r="X16" s="239">
        <f t="shared" si="1"/>
        <v>1.9772727272727273</v>
      </c>
      <c r="Y16" s="239">
        <f t="shared" si="1"/>
        <v>1.9772727272727273</v>
      </c>
    </row>
    <row r="17" spans="1:25" ht="14.25">
      <c r="A17" s="12">
        <v>7</v>
      </c>
      <c r="B17" s="7">
        <v>170101111016</v>
      </c>
      <c r="C17" s="36">
        <v>40</v>
      </c>
      <c r="D17" s="36"/>
      <c r="E17" s="36">
        <v>38</v>
      </c>
      <c r="F17" s="84"/>
      <c r="G17" s="362"/>
      <c r="H17" s="362"/>
      <c r="I17" s="362"/>
      <c r="J17" s="362"/>
      <c r="K17" s="246"/>
      <c r="L17" s="24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2">
        <v>8</v>
      </c>
      <c r="B18" s="7">
        <v>170101111017</v>
      </c>
      <c r="C18" s="36">
        <v>47</v>
      </c>
      <c r="D18" s="36"/>
      <c r="E18" s="36">
        <v>48</v>
      </c>
      <c r="F18" s="85"/>
      <c r="G18" s="257"/>
      <c r="H18" s="257"/>
      <c r="I18" s="257"/>
      <c r="J18" s="246"/>
      <c r="K18" s="246"/>
      <c r="L18" s="246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12">
        <v>9</v>
      </c>
      <c r="B19" s="7">
        <v>170101111018</v>
      </c>
      <c r="C19" s="36">
        <v>46</v>
      </c>
      <c r="D19" s="36"/>
      <c r="E19" s="36">
        <v>48</v>
      </c>
      <c r="F19" s="83"/>
      <c r="G19" s="333"/>
      <c r="H19" s="333"/>
      <c r="I19" s="333"/>
      <c r="J19" s="246"/>
      <c r="K19" s="246"/>
      <c r="L19" s="24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2">
        <v>10</v>
      </c>
      <c r="B20" s="7">
        <v>170301110004</v>
      </c>
      <c r="C20" s="36">
        <v>33.5</v>
      </c>
      <c r="D20" s="36"/>
      <c r="E20" s="36">
        <v>33.5</v>
      </c>
      <c r="F20" s="83"/>
      <c r="G20" s="258"/>
      <c r="H20" s="334"/>
      <c r="I20" s="334"/>
      <c r="J20" s="246"/>
      <c r="K20" s="247"/>
      <c r="L20" s="246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2">
        <v>11</v>
      </c>
      <c r="B21" s="7">
        <v>170301110006</v>
      </c>
      <c r="C21" s="36">
        <v>28</v>
      </c>
      <c r="D21" s="36"/>
      <c r="E21" s="36">
        <v>28</v>
      </c>
      <c r="F21" s="83"/>
      <c r="G21" s="258"/>
      <c r="H21" s="334"/>
      <c r="I21" s="334"/>
      <c r="J21" s="246"/>
      <c r="K21" s="246"/>
      <c r="L21" s="246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>
      <c r="A22" s="12">
        <v>12</v>
      </c>
      <c r="B22" s="7">
        <v>170301110007</v>
      </c>
      <c r="C22" s="36">
        <v>25</v>
      </c>
      <c r="D22" s="36"/>
      <c r="E22" s="36">
        <v>25</v>
      </c>
      <c r="F22" s="85"/>
      <c r="G22" s="257"/>
      <c r="H22" s="257"/>
      <c r="I22" s="257"/>
      <c r="J22" s="246"/>
      <c r="K22" s="246"/>
      <c r="L22" s="246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12">
        <v>13</v>
      </c>
      <c r="B23" s="7">
        <v>170301110008</v>
      </c>
      <c r="C23" s="36">
        <v>29</v>
      </c>
      <c r="D23" s="36"/>
      <c r="E23" s="36">
        <v>29</v>
      </c>
      <c r="F23" s="85"/>
      <c r="G23" s="257"/>
      <c r="H23" s="257"/>
      <c r="I23" s="257"/>
      <c r="J23" s="246"/>
      <c r="K23" s="246"/>
      <c r="L23" s="246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12">
        <v>14</v>
      </c>
      <c r="B24" s="7">
        <v>170301110012</v>
      </c>
      <c r="C24" s="36">
        <v>27.5</v>
      </c>
      <c r="D24" s="36"/>
      <c r="E24" s="36">
        <v>27.5</v>
      </c>
      <c r="F24" s="85"/>
      <c r="G24" s="12"/>
      <c r="H24" s="12"/>
      <c r="I24" s="1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>
      <c r="A25" s="12">
        <v>15</v>
      </c>
      <c r="B25" s="7">
        <v>170301110013</v>
      </c>
      <c r="C25" s="36">
        <v>31.5</v>
      </c>
      <c r="D25" s="36"/>
      <c r="E25" s="36">
        <v>31.5</v>
      </c>
      <c r="F25" s="85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>
      <c r="A26" s="12">
        <v>16</v>
      </c>
      <c r="B26" s="7">
        <v>170301110014</v>
      </c>
      <c r="C26" s="36">
        <v>21</v>
      </c>
      <c r="D26" s="36"/>
      <c r="E26" s="36">
        <v>21</v>
      </c>
      <c r="F26" s="85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12">
        <v>17</v>
      </c>
      <c r="B27" s="7">
        <v>170301110015</v>
      </c>
      <c r="C27" s="36">
        <v>27.5</v>
      </c>
      <c r="D27" s="36"/>
      <c r="E27" s="36">
        <v>27.5</v>
      </c>
      <c r="F27" s="85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>
      <c r="A28" s="12">
        <v>18</v>
      </c>
      <c r="B28" s="7">
        <v>170301110016</v>
      </c>
      <c r="C28" s="36">
        <v>30</v>
      </c>
      <c r="D28" s="36"/>
      <c r="E28" s="36">
        <v>30</v>
      </c>
      <c r="F28" s="85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>
      <c r="A29" s="12">
        <v>19</v>
      </c>
      <c r="B29" s="7">
        <v>170301110017</v>
      </c>
      <c r="C29" s="36">
        <v>25.5</v>
      </c>
      <c r="D29" s="36"/>
      <c r="E29" s="36">
        <v>25.5</v>
      </c>
      <c r="F29" s="85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>
      <c r="A30" s="12">
        <v>20</v>
      </c>
      <c r="B30" s="7">
        <v>170301110018</v>
      </c>
      <c r="C30" s="36">
        <v>4</v>
      </c>
      <c r="D30" s="36"/>
      <c r="E30" s="36">
        <v>4</v>
      </c>
      <c r="F30" s="85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>
      <c r="A31" s="12">
        <v>21</v>
      </c>
      <c r="B31" s="7">
        <v>170301110019</v>
      </c>
      <c r="C31" s="36">
        <v>32.5</v>
      </c>
      <c r="D31" s="36"/>
      <c r="E31" s="36">
        <v>32.5</v>
      </c>
      <c r="F31" s="85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25">
      <c r="A32" s="12">
        <v>22</v>
      </c>
      <c r="B32" s="7">
        <v>170301110020</v>
      </c>
      <c r="C32" s="36">
        <v>6</v>
      </c>
      <c r="D32" s="36"/>
      <c r="E32" s="36">
        <v>6</v>
      </c>
      <c r="F32" s="85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>
      <c r="A33" s="12">
        <v>23</v>
      </c>
      <c r="B33" s="7">
        <v>170301110021</v>
      </c>
      <c r="C33" s="36">
        <v>32.5</v>
      </c>
      <c r="D33" s="36"/>
      <c r="E33" s="36">
        <v>32.5</v>
      </c>
      <c r="F33" s="85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25">
      <c r="A34" s="12">
        <v>24</v>
      </c>
      <c r="B34" s="7">
        <v>170301110022</v>
      </c>
      <c r="C34" s="36">
        <v>30.5</v>
      </c>
      <c r="D34" s="36"/>
      <c r="E34" s="36">
        <v>30.5</v>
      </c>
      <c r="F34" s="85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>
      <c r="A35" s="12">
        <v>25</v>
      </c>
      <c r="B35" s="7">
        <v>170301110023</v>
      </c>
      <c r="C35" s="36">
        <v>43.5</v>
      </c>
      <c r="D35" s="36"/>
      <c r="E35" s="36">
        <v>43.5</v>
      </c>
      <c r="F35" s="85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2">
        <v>26</v>
      </c>
      <c r="B36" s="7">
        <v>170301110025</v>
      </c>
      <c r="C36" s="36">
        <v>27.5</v>
      </c>
      <c r="D36" s="36"/>
      <c r="E36" s="36">
        <v>27.5</v>
      </c>
      <c r="F36" s="85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>
      <c r="A37" s="12">
        <v>27</v>
      </c>
      <c r="B37" s="7">
        <v>170301110027</v>
      </c>
      <c r="C37" s="36">
        <v>21</v>
      </c>
      <c r="D37" s="36"/>
      <c r="E37" s="36">
        <v>21</v>
      </c>
      <c r="F37" s="85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>
      <c r="A38" s="12">
        <v>28</v>
      </c>
      <c r="B38" s="7">
        <v>170301110028</v>
      </c>
      <c r="C38" s="36">
        <v>33</v>
      </c>
      <c r="D38" s="36"/>
      <c r="E38" s="36">
        <v>33</v>
      </c>
      <c r="F38" s="85"/>
      <c r="G38" s="12"/>
      <c r="H38" s="12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12">
        <v>29</v>
      </c>
      <c r="B39" s="7">
        <v>170301110031</v>
      </c>
      <c r="C39" s="36">
        <v>43</v>
      </c>
      <c r="D39" s="36"/>
      <c r="E39" s="36">
        <v>43</v>
      </c>
      <c r="F39" s="85"/>
      <c r="G39" s="12"/>
      <c r="H39" s="12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>
      <c r="A40" s="12">
        <v>30</v>
      </c>
      <c r="B40" s="7">
        <v>170301110036</v>
      </c>
      <c r="C40" s="36">
        <v>22</v>
      </c>
      <c r="D40" s="36"/>
      <c r="E40" s="36">
        <v>22</v>
      </c>
      <c r="F40" s="85"/>
      <c r="G40" s="12"/>
      <c r="H40" s="12"/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>
      <c r="A41" s="12">
        <v>31</v>
      </c>
      <c r="B41" s="7">
        <v>170301110037</v>
      </c>
      <c r="C41" s="36">
        <v>40</v>
      </c>
      <c r="D41" s="36"/>
      <c r="E41" s="36">
        <v>40</v>
      </c>
      <c r="F41" s="85"/>
      <c r="G41" s="12"/>
      <c r="H41" s="12"/>
      <c r="I41" s="1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>
      <c r="A42" s="12">
        <v>32</v>
      </c>
      <c r="B42" s="7">
        <v>170301110038</v>
      </c>
      <c r="C42" s="36">
        <v>18.5</v>
      </c>
      <c r="D42" s="36"/>
      <c r="E42" s="36">
        <v>18.5</v>
      </c>
      <c r="F42" s="85"/>
      <c r="G42" s="12"/>
      <c r="H42" s="12"/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>
      <c r="A43" s="12">
        <v>33</v>
      </c>
      <c r="B43" s="7">
        <v>170301110039</v>
      </c>
      <c r="C43" s="36">
        <v>7.5</v>
      </c>
      <c r="D43" s="36"/>
      <c r="E43" s="36">
        <v>7.5</v>
      </c>
      <c r="F43" s="85"/>
      <c r="G43" s="12"/>
      <c r="H43" s="12"/>
      <c r="I43" s="1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25">
      <c r="A44" s="12">
        <v>34</v>
      </c>
      <c r="B44" s="7">
        <v>170301110042</v>
      </c>
      <c r="C44" s="36">
        <v>31.5</v>
      </c>
      <c r="D44" s="36"/>
      <c r="E44" s="36">
        <v>31.5</v>
      </c>
      <c r="F44" s="85"/>
      <c r="G44" s="12"/>
      <c r="H44" s="12"/>
      <c r="I44" s="1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>
      <c r="A45" s="12">
        <v>35</v>
      </c>
      <c r="B45" s="7">
        <v>170301110043</v>
      </c>
      <c r="C45" s="36">
        <v>4</v>
      </c>
      <c r="D45" s="36"/>
      <c r="E45" s="36">
        <v>4</v>
      </c>
      <c r="F45" s="85"/>
      <c r="G45" s="12"/>
      <c r="H45" s="12"/>
      <c r="I45" s="1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25">
      <c r="A46" s="12">
        <v>36</v>
      </c>
      <c r="B46" s="7">
        <v>170301110044</v>
      </c>
      <c r="C46" s="36">
        <v>16.5</v>
      </c>
      <c r="D46" s="36"/>
      <c r="E46" s="36">
        <v>16.5</v>
      </c>
      <c r="F46" s="85"/>
      <c r="G46" s="12"/>
      <c r="H46" s="12"/>
      <c r="I46" s="1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4.25">
      <c r="A47" s="12">
        <v>37</v>
      </c>
      <c r="B47" s="7">
        <v>170301110045</v>
      </c>
      <c r="C47" s="36">
        <v>22.5</v>
      </c>
      <c r="D47" s="36"/>
      <c r="E47" s="36">
        <v>22.5</v>
      </c>
      <c r="F47" s="85"/>
      <c r="G47" s="12"/>
      <c r="H47" s="12"/>
      <c r="I47" s="1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.25">
      <c r="A48" s="12">
        <v>38</v>
      </c>
      <c r="B48" s="7">
        <v>170301110046</v>
      </c>
      <c r="C48" s="36">
        <v>28</v>
      </c>
      <c r="D48" s="36"/>
      <c r="E48" s="36">
        <v>28</v>
      </c>
      <c r="F48" s="85"/>
      <c r="G48" s="12"/>
      <c r="H48" s="12"/>
      <c r="I48" s="1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4.25">
      <c r="A49" s="12">
        <v>39</v>
      </c>
      <c r="B49" s="7">
        <v>170301110047</v>
      </c>
      <c r="C49" s="36">
        <v>27.5</v>
      </c>
      <c r="D49" s="36"/>
      <c r="E49" s="36">
        <v>27.5</v>
      </c>
      <c r="F49" s="85"/>
      <c r="G49" s="12"/>
      <c r="H49" s="12"/>
      <c r="I49" s="1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4.25">
      <c r="A50" s="12">
        <v>40</v>
      </c>
      <c r="B50" s="7">
        <v>170301110048</v>
      </c>
      <c r="C50" s="36">
        <v>6</v>
      </c>
      <c r="D50" s="36"/>
      <c r="E50" s="36">
        <v>6</v>
      </c>
      <c r="F50" s="85"/>
      <c r="G50" s="12"/>
      <c r="H50" s="12"/>
      <c r="I50" s="1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4.25">
      <c r="A51" s="12">
        <v>41</v>
      </c>
      <c r="B51" s="7">
        <v>170301110050</v>
      </c>
      <c r="C51" s="36">
        <v>32.5</v>
      </c>
      <c r="D51" s="36"/>
      <c r="E51" s="36">
        <v>32.5</v>
      </c>
      <c r="F51" s="85"/>
      <c r="G51" s="12"/>
      <c r="H51" s="12"/>
      <c r="I51" s="1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4.25">
      <c r="A52" s="12">
        <v>42</v>
      </c>
      <c r="B52" s="7">
        <v>170301110051</v>
      </c>
      <c r="C52" s="36">
        <v>20</v>
      </c>
      <c r="D52" s="36"/>
      <c r="E52" s="36">
        <v>20</v>
      </c>
      <c r="F52" s="85"/>
      <c r="G52" s="12"/>
      <c r="H52" s="12"/>
      <c r="I52" s="1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4.25">
      <c r="A53" s="12">
        <v>43</v>
      </c>
      <c r="B53" s="7">
        <v>170301110052</v>
      </c>
      <c r="C53" s="36">
        <v>3.5</v>
      </c>
      <c r="D53" s="36"/>
      <c r="E53" s="36">
        <v>3.5</v>
      </c>
      <c r="F53" s="85"/>
      <c r="G53" s="12"/>
      <c r="H53" s="12"/>
      <c r="I53" s="1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4.25">
      <c r="A54" s="12">
        <v>44</v>
      </c>
      <c r="B54" s="7">
        <v>170301110054</v>
      </c>
      <c r="C54" s="36">
        <v>27.5</v>
      </c>
      <c r="D54" s="36"/>
      <c r="E54" s="36">
        <v>27.5</v>
      </c>
      <c r="F54" s="85"/>
      <c r="G54" s="12"/>
      <c r="H54" s="12"/>
      <c r="I54" s="1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</sheetData>
  <sheetProtection/>
  <mergeCells count="12">
    <mergeCell ref="A1:E1"/>
    <mergeCell ref="A2:E2"/>
    <mergeCell ref="A3:E3"/>
    <mergeCell ref="Q3:Y7"/>
    <mergeCell ref="A4:E4"/>
    <mergeCell ref="A5:E5"/>
    <mergeCell ref="G15:J15"/>
    <mergeCell ref="G16:J16"/>
    <mergeCell ref="G17:J17"/>
    <mergeCell ref="G19:I19"/>
    <mergeCell ref="H20:I20"/>
    <mergeCell ref="H21:I2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43"/>
  <sheetViews>
    <sheetView zoomScale="70" zoomScaleNormal="70" zoomScalePageLayoutView="0" workbookViewId="0" topLeftCell="G1">
      <selection activeCell="Q15" sqref="Q15:U16"/>
    </sheetView>
  </sheetViews>
  <sheetFormatPr defaultColWidth="9.140625" defaultRowHeight="15"/>
  <cols>
    <col min="2" max="2" width="14.28125" style="0" bestFit="1" customWidth="1"/>
    <col min="3" max="3" width="12.28125" style="0" bestFit="1" customWidth="1"/>
    <col min="4" max="4" width="12.28125" style="0" customWidth="1"/>
    <col min="5" max="5" width="12.28125" style="0" bestFit="1" customWidth="1"/>
    <col min="6" max="6" width="12.28125" style="0" customWidth="1"/>
    <col min="7" max="7" width="36.00390625" style="0" bestFit="1" customWidth="1"/>
    <col min="8" max="8" width="8.28125" style="0" customWidth="1"/>
  </cols>
  <sheetData>
    <row r="1" spans="1:25" ht="14.25">
      <c r="A1" s="301" t="s">
        <v>110</v>
      </c>
      <c r="B1" s="330"/>
      <c r="C1" s="330"/>
      <c r="D1" s="330"/>
      <c r="E1" s="330"/>
      <c r="F1" s="190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1"/>
      <c r="R1" s="1"/>
      <c r="S1" s="1"/>
      <c r="T1" s="1"/>
      <c r="U1" s="1"/>
      <c r="V1" s="1"/>
      <c r="W1" s="1"/>
      <c r="X1" s="1"/>
      <c r="Y1" s="1"/>
    </row>
    <row r="2" spans="1:25" ht="15" thickBot="1">
      <c r="A2" s="301" t="s">
        <v>0</v>
      </c>
      <c r="B2" s="330"/>
      <c r="C2" s="330"/>
      <c r="D2" s="330"/>
      <c r="E2" s="330"/>
      <c r="F2" s="190"/>
      <c r="G2" s="248"/>
      <c r="H2" s="245"/>
      <c r="I2" s="245"/>
      <c r="J2" s="246"/>
      <c r="K2" s="246"/>
      <c r="L2" s="246"/>
      <c r="M2" s="246"/>
      <c r="N2" s="246"/>
      <c r="O2" s="246"/>
      <c r="P2" s="246"/>
      <c r="Q2" s="1"/>
      <c r="R2" s="1"/>
      <c r="S2" s="1"/>
      <c r="T2" s="1"/>
      <c r="U2" s="1"/>
      <c r="V2" s="1"/>
      <c r="W2" s="1"/>
      <c r="X2" s="1"/>
      <c r="Y2" s="1"/>
    </row>
    <row r="3" spans="1:25" ht="72">
      <c r="A3" s="301" t="s">
        <v>264</v>
      </c>
      <c r="B3" s="330"/>
      <c r="C3" s="330"/>
      <c r="D3" s="330"/>
      <c r="E3" s="330"/>
      <c r="F3" s="190"/>
      <c r="G3" s="78"/>
      <c r="H3" s="153"/>
      <c r="I3" s="78" t="s">
        <v>230</v>
      </c>
      <c r="J3" s="89" t="s">
        <v>231</v>
      </c>
      <c r="K3" s="89" t="s">
        <v>232</v>
      </c>
      <c r="L3" s="246"/>
      <c r="M3" s="247"/>
      <c r="N3" s="247"/>
      <c r="O3" s="246"/>
      <c r="P3" s="246"/>
      <c r="Q3" s="309" t="s">
        <v>254</v>
      </c>
      <c r="R3" s="309"/>
      <c r="S3" s="309"/>
      <c r="T3" s="309"/>
      <c r="U3" s="309"/>
      <c r="V3" s="309"/>
      <c r="W3" s="309"/>
      <c r="X3" s="309"/>
      <c r="Y3" s="310"/>
    </row>
    <row r="4" spans="1:25" ht="15">
      <c r="A4" s="301" t="s">
        <v>265</v>
      </c>
      <c r="B4" s="330"/>
      <c r="C4" s="330"/>
      <c r="D4" s="330"/>
      <c r="E4" s="330"/>
      <c r="F4" s="190"/>
      <c r="G4" s="78" t="s">
        <v>256</v>
      </c>
      <c r="H4" s="150"/>
      <c r="I4" s="151"/>
      <c r="J4" s="223" t="s">
        <v>233</v>
      </c>
      <c r="K4" s="223">
        <v>3</v>
      </c>
      <c r="L4" s="246"/>
      <c r="M4" s="247"/>
      <c r="N4" s="247"/>
      <c r="O4" s="246"/>
      <c r="P4" s="246"/>
      <c r="Q4" s="312"/>
      <c r="R4" s="355"/>
      <c r="S4" s="355"/>
      <c r="T4" s="355"/>
      <c r="U4" s="355"/>
      <c r="V4" s="355"/>
      <c r="W4" s="355"/>
      <c r="X4" s="355"/>
      <c r="Y4" s="313"/>
    </row>
    <row r="5" spans="1:25" ht="15">
      <c r="A5" s="301" t="s">
        <v>165</v>
      </c>
      <c r="B5" s="330"/>
      <c r="C5" s="330"/>
      <c r="D5" s="330"/>
      <c r="E5" s="330"/>
      <c r="F5" s="190"/>
      <c r="G5" s="78" t="s">
        <v>234</v>
      </c>
      <c r="H5" s="156">
        <f>D12</f>
        <v>36.36363636363637</v>
      </c>
      <c r="I5" s="151"/>
      <c r="J5" s="224" t="s">
        <v>235</v>
      </c>
      <c r="K5" s="224">
        <v>2</v>
      </c>
      <c r="L5" s="246"/>
      <c r="M5" s="247"/>
      <c r="N5" s="247"/>
      <c r="O5" s="246"/>
      <c r="P5" s="246"/>
      <c r="Q5" s="312"/>
      <c r="R5" s="355"/>
      <c r="S5" s="355"/>
      <c r="T5" s="355"/>
      <c r="U5" s="355"/>
      <c r="V5" s="355"/>
      <c r="W5" s="355"/>
      <c r="X5" s="355"/>
      <c r="Y5" s="313"/>
    </row>
    <row r="6" spans="1:25" ht="15">
      <c r="A6" s="12"/>
      <c r="B6" s="52" t="s">
        <v>1</v>
      </c>
      <c r="C6" s="14" t="s">
        <v>76</v>
      </c>
      <c r="D6" s="124"/>
      <c r="E6" s="124" t="s">
        <v>77</v>
      </c>
      <c r="F6" s="127"/>
      <c r="G6" s="78" t="s">
        <v>236</v>
      </c>
      <c r="H6" s="156">
        <f>F12</f>
        <v>33.33333333333333</v>
      </c>
      <c r="I6" s="151"/>
      <c r="J6" s="225" t="s">
        <v>237</v>
      </c>
      <c r="K6" s="225">
        <v>1</v>
      </c>
      <c r="L6" s="246"/>
      <c r="M6" s="247"/>
      <c r="N6" s="247"/>
      <c r="O6" s="246"/>
      <c r="P6" s="246"/>
      <c r="Q6" s="312"/>
      <c r="R6" s="355"/>
      <c r="S6" s="355"/>
      <c r="T6" s="355"/>
      <c r="U6" s="355"/>
      <c r="V6" s="355"/>
      <c r="W6" s="355"/>
      <c r="X6" s="355"/>
      <c r="Y6" s="313"/>
    </row>
    <row r="7" spans="1:25" ht="15.75" thickBot="1">
      <c r="A7" s="12"/>
      <c r="B7" s="52" t="s">
        <v>2</v>
      </c>
      <c r="C7" s="53" t="s">
        <v>78</v>
      </c>
      <c r="D7" s="207"/>
      <c r="E7" s="207" t="s">
        <v>78</v>
      </c>
      <c r="F7" s="193"/>
      <c r="G7" s="78" t="s">
        <v>238</v>
      </c>
      <c r="H7" s="162">
        <f>AVERAGE(H5:H6)</f>
        <v>34.848484848484844</v>
      </c>
      <c r="I7" s="163">
        <v>0.6</v>
      </c>
      <c r="J7" s="226" t="s">
        <v>239</v>
      </c>
      <c r="K7" s="226">
        <v>0</v>
      </c>
      <c r="L7" s="246"/>
      <c r="M7" s="246"/>
      <c r="N7" s="246"/>
      <c r="O7" s="246"/>
      <c r="P7" s="246"/>
      <c r="Q7" s="315"/>
      <c r="R7" s="315"/>
      <c r="S7" s="315"/>
      <c r="T7" s="315"/>
      <c r="U7" s="315"/>
      <c r="V7" s="315"/>
      <c r="W7" s="315"/>
      <c r="X7" s="315"/>
      <c r="Y7" s="316"/>
    </row>
    <row r="8" spans="1:25" ht="43.5">
      <c r="A8" s="12"/>
      <c r="B8" s="52" t="s">
        <v>3</v>
      </c>
      <c r="C8" s="53" t="s">
        <v>4</v>
      </c>
      <c r="D8" s="207"/>
      <c r="E8" s="207" t="s">
        <v>84</v>
      </c>
      <c r="F8" s="193"/>
      <c r="G8" s="78" t="s">
        <v>240</v>
      </c>
      <c r="H8" s="78" t="s">
        <v>251</v>
      </c>
      <c r="I8" s="151"/>
      <c r="J8" s="151"/>
      <c r="K8" s="151"/>
      <c r="L8" s="246"/>
      <c r="M8" s="246"/>
      <c r="N8" s="246"/>
      <c r="O8" s="246"/>
      <c r="P8" s="246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2"/>
      <c r="B9" s="52" t="s">
        <v>5</v>
      </c>
      <c r="C9" s="53" t="s">
        <v>75</v>
      </c>
      <c r="D9" s="53"/>
      <c r="E9" s="53" t="s">
        <v>75</v>
      </c>
      <c r="F9" s="218"/>
      <c r="G9" s="216"/>
      <c r="H9" s="245"/>
      <c r="I9" s="245"/>
      <c r="J9" s="259"/>
      <c r="K9" s="217" t="s">
        <v>82</v>
      </c>
      <c r="L9" s="211" t="s">
        <v>89</v>
      </c>
      <c r="M9" s="212" t="s">
        <v>97</v>
      </c>
      <c r="N9" s="212" t="s">
        <v>98</v>
      </c>
      <c r="O9" s="212" t="s">
        <v>99</v>
      </c>
      <c r="P9" s="212" t="s">
        <v>100</v>
      </c>
      <c r="Q9" s="29" t="s">
        <v>101</v>
      </c>
      <c r="R9" s="29" t="s">
        <v>102</v>
      </c>
      <c r="S9" s="29" t="s">
        <v>103</v>
      </c>
      <c r="T9" s="29" t="s">
        <v>104</v>
      </c>
      <c r="U9" s="29" t="s">
        <v>109</v>
      </c>
      <c r="V9" s="29" t="s">
        <v>105</v>
      </c>
      <c r="W9" s="29" t="s">
        <v>106</v>
      </c>
      <c r="X9" s="29" t="s">
        <v>107</v>
      </c>
      <c r="Y9" s="29" t="s">
        <v>108</v>
      </c>
    </row>
    <row r="10" spans="1:25" ht="15">
      <c r="A10" s="12"/>
      <c r="B10" s="52" t="s">
        <v>8</v>
      </c>
      <c r="C10" s="53">
        <v>50</v>
      </c>
      <c r="D10" s="86">
        <f>0.5*C10</f>
        <v>25</v>
      </c>
      <c r="E10" s="19">
        <v>50</v>
      </c>
      <c r="F10" s="86">
        <f>0.5*E10</f>
        <v>25</v>
      </c>
      <c r="G10" s="203" t="s">
        <v>6</v>
      </c>
      <c r="H10" s="245"/>
      <c r="I10" s="245"/>
      <c r="J10" s="245"/>
      <c r="K10" s="205">
        <v>3</v>
      </c>
      <c r="L10" s="46">
        <v>3</v>
      </c>
      <c r="M10" s="31">
        <v>2</v>
      </c>
      <c r="N10" s="31">
        <v>3</v>
      </c>
      <c r="O10" s="31">
        <v>3</v>
      </c>
      <c r="P10" s="31">
        <v>3</v>
      </c>
      <c r="Q10" s="31"/>
      <c r="R10" s="31"/>
      <c r="S10" s="31"/>
      <c r="T10" s="31"/>
      <c r="U10" s="31"/>
      <c r="V10" s="31">
        <v>3</v>
      </c>
      <c r="W10" s="31">
        <v>3</v>
      </c>
      <c r="X10" s="31">
        <v>3</v>
      </c>
      <c r="Y10" s="31">
        <v>3</v>
      </c>
    </row>
    <row r="11" spans="1:25" ht="15">
      <c r="A11" s="12">
        <v>1</v>
      </c>
      <c r="B11" s="7">
        <v>170301110016</v>
      </c>
      <c r="C11" s="36">
        <v>25</v>
      </c>
      <c r="D11" s="75">
        <f>COUNTIF(C11:C43,"&gt;="&amp;D10)</f>
        <v>12</v>
      </c>
      <c r="E11" s="36">
        <v>24.375</v>
      </c>
      <c r="F11" s="75">
        <f>COUNTIF(E11:E43,"&gt;="&amp;F10)</f>
        <v>11</v>
      </c>
      <c r="G11" s="203" t="s">
        <v>7</v>
      </c>
      <c r="H11" s="245"/>
      <c r="I11" s="245"/>
      <c r="J11" s="245"/>
      <c r="K11" s="206">
        <v>3</v>
      </c>
      <c r="L11" s="23">
        <v>3</v>
      </c>
      <c r="M11" s="31">
        <v>2</v>
      </c>
      <c r="N11" s="31">
        <v>3</v>
      </c>
      <c r="O11" s="31">
        <v>3</v>
      </c>
      <c r="P11" s="31">
        <v>3</v>
      </c>
      <c r="Q11" s="31"/>
      <c r="R11" s="31"/>
      <c r="S11" s="31"/>
      <c r="T11" s="31"/>
      <c r="U11" s="31"/>
      <c r="V11" s="31">
        <v>3</v>
      </c>
      <c r="W11" s="31">
        <v>3</v>
      </c>
      <c r="X11" s="31">
        <v>3</v>
      </c>
      <c r="Y11" s="31">
        <v>3</v>
      </c>
    </row>
    <row r="12" spans="1:25" ht="15">
      <c r="A12" s="12">
        <v>2</v>
      </c>
      <c r="B12" s="7">
        <v>170301110017</v>
      </c>
      <c r="C12" s="36">
        <v>24.375</v>
      </c>
      <c r="D12" s="75">
        <f>D11/$A$43*100</f>
        <v>36.36363636363637</v>
      </c>
      <c r="E12" s="36">
        <v>23.75</v>
      </c>
      <c r="F12" s="75">
        <f>F11/$A$43*100</f>
        <v>33.33333333333333</v>
      </c>
      <c r="G12" s="203" t="s">
        <v>72</v>
      </c>
      <c r="H12" s="245"/>
      <c r="I12" s="245"/>
      <c r="J12" s="245"/>
      <c r="K12" s="206">
        <v>3</v>
      </c>
      <c r="L12" s="23">
        <v>3</v>
      </c>
      <c r="M12" s="31">
        <v>2</v>
      </c>
      <c r="N12" s="31">
        <v>3</v>
      </c>
      <c r="O12" s="31">
        <v>3</v>
      </c>
      <c r="P12" s="31">
        <v>3</v>
      </c>
      <c r="Q12" s="31"/>
      <c r="R12" s="31"/>
      <c r="S12" s="31"/>
      <c r="T12" s="31"/>
      <c r="U12" s="31"/>
      <c r="V12" s="31">
        <v>3</v>
      </c>
      <c r="W12" s="31">
        <v>3</v>
      </c>
      <c r="X12" s="31">
        <v>3</v>
      </c>
      <c r="Y12" s="31">
        <v>3</v>
      </c>
    </row>
    <row r="13" spans="1:25" ht="15">
      <c r="A13" s="12">
        <v>3</v>
      </c>
      <c r="B13" s="7">
        <v>170301110019</v>
      </c>
      <c r="C13" s="36">
        <v>24.375</v>
      </c>
      <c r="D13" s="36"/>
      <c r="E13" s="36">
        <v>23.75</v>
      </c>
      <c r="F13" s="83"/>
      <c r="G13" s="203" t="s">
        <v>73</v>
      </c>
      <c r="H13" s="245"/>
      <c r="I13" s="245"/>
      <c r="J13" s="245"/>
      <c r="K13" s="206">
        <v>3</v>
      </c>
      <c r="L13" s="23">
        <v>3</v>
      </c>
      <c r="M13" s="31">
        <v>2</v>
      </c>
      <c r="N13" s="31">
        <v>3</v>
      </c>
      <c r="O13" s="31">
        <v>3</v>
      </c>
      <c r="P13" s="31">
        <v>3</v>
      </c>
      <c r="Q13" s="31"/>
      <c r="R13" s="31"/>
      <c r="S13" s="31"/>
      <c r="T13" s="31"/>
      <c r="U13" s="31"/>
      <c r="V13" s="31">
        <v>3</v>
      </c>
      <c r="W13" s="31">
        <v>3</v>
      </c>
      <c r="X13" s="31">
        <v>3</v>
      </c>
      <c r="Y13" s="31">
        <v>3</v>
      </c>
    </row>
    <row r="14" spans="1:25" ht="15">
      <c r="A14" s="12">
        <v>4</v>
      </c>
      <c r="B14" s="7">
        <v>170301110031</v>
      </c>
      <c r="C14" s="36">
        <v>22.5</v>
      </c>
      <c r="D14" s="36"/>
      <c r="E14" s="36">
        <v>23.125</v>
      </c>
      <c r="F14" s="83"/>
      <c r="G14" s="203" t="s">
        <v>74</v>
      </c>
      <c r="H14" s="245"/>
      <c r="I14" s="245"/>
      <c r="J14" s="245"/>
      <c r="K14" s="206">
        <v>3</v>
      </c>
      <c r="L14" s="23">
        <v>3</v>
      </c>
      <c r="M14" s="31">
        <v>2</v>
      </c>
      <c r="N14" s="31">
        <v>3</v>
      </c>
      <c r="O14" s="31">
        <v>3</v>
      </c>
      <c r="P14" s="31">
        <v>3</v>
      </c>
      <c r="Q14" s="31"/>
      <c r="R14" s="31"/>
      <c r="S14" s="31"/>
      <c r="T14" s="31"/>
      <c r="U14" s="31"/>
      <c r="V14" s="31">
        <v>3</v>
      </c>
      <c r="W14" s="31">
        <v>3</v>
      </c>
      <c r="X14" s="31">
        <v>3</v>
      </c>
      <c r="Y14" s="31">
        <v>3</v>
      </c>
    </row>
    <row r="15" spans="1:25" ht="15">
      <c r="A15" s="12">
        <v>5</v>
      </c>
      <c r="B15" s="7">
        <v>170301110039</v>
      </c>
      <c r="C15" s="36">
        <v>22.5</v>
      </c>
      <c r="D15" s="36"/>
      <c r="E15" s="36">
        <v>22.5</v>
      </c>
      <c r="F15" s="83"/>
      <c r="G15" s="319" t="s">
        <v>259</v>
      </c>
      <c r="H15" s="340"/>
      <c r="I15" s="340"/>
      <c r="J15" s="341"/>
      <c r="K15" s="25">
        <f aca="true" t="shared" si="0" ref="K15:Y15">AVERAGE(K10:K14)</f>
        <v>3</v>
      </c>
      <c r="L15" s="25">
        <f t="shared" si="0"/>
        <v>3</v>
      </c>
      <c r="M15" s="25">
        <f t="shared" si="0"/>
        <v>2</v>
      </c>
      <c r="N15" s="25">
        <f t="shared" si="0"/>
        <v>3</v>
      </c>
      <c r="O15" s="25">
        <f t="shared" si="0"/>
        <v>3</v>
      </c>
      <c r="P15" s="25">
        <f t="shared" si="0"/>
        <v>3</v>
      </c>
      <c r="Q15" s="25"/>
      <c r="R15" s="25"/>
      <c r="S15" s="25"/>
      <c r="T15" s="25"/>
      <c r="U15" s="25"/>
      <c r="V15" s="25">
        <f t="shared" si="0"/>
        <v>3</v>
      </c>
      <c r="W15" s="25">
        <f t="shared" si="0"/>
        <v>3</v>
      </c>
      <c r="X15" s="25">
        <f t="shared" si="0"/>
        <v>3</v>
      </c>
      <c r="Y15" s="25">
        <f t="shared" si="0"/>
        <v>3</v>
      </c>
    </row>
    <row r="16" spans="1:25" ht="15">
      <c r="A16" s="12">
        <v>6</v>
      </c>
      <c r="B16" s="7">
        <v>170301110047</v>
      </c>
      <c r="C16" s="36">
        <v>23.75</v>
      </c>
      <c r="D16" s="36"/>
      <c r="E16" s="36">
        <v>23.75</v>
      </c>
      <c r="F16" s="84"/>
      <c r="G16" s="351" t="s">
        <v>83</v>
      </c>
      <c r="H16" s="352"/>
      <c r="I16" s="352"/>
      <c r="J16" s="353"/>
      <c r="K16" s="239">
        <f>K15*$H$7/100</f>
        <v>1.0454545454545454</v>
      </c>
      <c r="L16" s="239">
        <f aca="true" t="shared" si="1" ref="L16:Y16">L15*$H$7/100</f>
        <v>1.0454545454545454</v>
      </c>
      <c r="M16" s="239">
        <f t="shared" si="1"/>
        <v>0.6969696969696969</v>
      </c>
      <c r="N16" s="239">
        <f t="shared" si="1"/>
        <v>1.0454545454545454</v>
      </c>
      <c r="O16" s="239">
        <f t="shared" si="1"/>
        <v>1.0454545454545454</v>
      </c>
      <c r="P16" s="239">
        <f t="shared" si="1"/>
        <v>1.0454545454545454</v>
      </c>
      <c r="Q16" s="239"/>
      <c r="R16" s="239"/>
      <c r="S16" s="239"/>
      <c r="T16" s="239"/>
      <c r="U16" s="239"/>
      <c r="V16" s="239">
        <f t="shared" si="1"/>
        <v>1.0454545454545454</v>
      </c>
      <c r="W16" s="239">
        <f t="shared" si="1"/>
        <v>1.0454545454545454</v>
      </c>
      <c r="X16" s="239">
        <f t="shared" si="1"/>
        <v>1.0454545454545454</v>
      </c>
      <c r="Y16" s="239">
        <f t="shared" si="1"/>
        <v>1.0454545454545454</v>
      </c>
    </row>
    <row r="17" spans="1:25" ht="14.25">
      <c r="A17" s="12">
        <v>7</v>
      </c>
      <c r="B17" s="7">
        <v>170301111060</v>
      </c>
      <c r="C17" s="36">
        <v>23.75</v>
      </c>
      <c r="D17" s="83"/>
      <c r="E17" s="83">
        <v>23.125</v>
      </c>
      <c r="F17" s="85"/>
      <c r="G17" s="362"/>
      <c r="H17" s="362"/>
      <c r="I17" s="362"/>
      <c r="J17" s="362"/>
      <c r="K17" s="246"/>
      <c r="L17" s="246"/>
      <c r="M17" s="24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2">
        <v>8</v>
      </c>
      <c r="B18" s="7">
        <v>170301110012</v>
      </c>
      <c r="C18" s="36">
        <v>21.875</v>
      </c>
      <c r="D18" s="83"/>
      <c r="E18" s="83">
        <v>21.25</v>
      </c>
      <c r="F18" s="85"/>
      <c r="G18" s="257"/>
      <c r="H18" s="257"/>
      <c r="I18" s="257"/>
      <c r="J18" s="246"/>
      <c r="K18" s="246"/>
      <c r="L18" s="246"/>
      <c r="M18" s="24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12">
        <v>9</v>
      </c>
      <c r="B19" s="7">
        <v>170301110015</v>
      </c>
      <c r="C19" s="36">
        <v>21.875</v>
      </c>
      <c r="D19" s="83"/>
      <c r="E19" s="83">
        <v>21.25</v>
      </c>
      <c r="F19" s="85"/>
      <c r="G19" s="333"/>
      <c r="H19" s="333"/>
      <c r="I19" s="333"/>
      <c r="J19" s="246"/>
      <c r="K19" s="246"/>
      <c r="L19" s="246"/>
      <c r="M19" s="24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2">
        <v>10</v>
      </c>
      <c r="B20" s="7">
        <v>170301110036</v>
      </c>
      <c r="C20" s="36">
        <v>21.875</v>
      </c>
      <c r="D20" s="83"/>
      <c r="E20" s="83">
        <v>21.25</v>
      </c>
      <c r="F20" s="85"/>
      <c r="G20" s="258"/>
      <c r="H20" s="334"/>
      <c r="I20" s="334"/>
      <c r="J20" s="246"/>
      <c r="K20" s="247"/>
      <c r="L20" s="246"/>
      <c r="M20" s="246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2">
        <v>11</v>
      </c>
      <c r="B21" s="7">
        <v>170301110044</v>
      </c>
      <c r="C21" s="36">
        <v>21.875</v>
      </c>
      <c r="D21" s="83"/>
      <c r="E21" s="83">
        <v>21.25</v>
      </c>
      <c r="F21" s="85"/>
      <c r="G21" s="258"/>
      <c r="H21" s="334"/>
      <c r="I21" s="334"/>
      <c r="J21" s="246"/>
      <c r="K21" s="246"/>
      <c r="L21" s="246"/>
      <c r="M21" s="24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>
      <c r="A22" s="12">
        <v>12</v>
      </c>
      <c r="B22" s="7">
        <v>170301110045</v>
      </c>
      <c r="C22" s="36">
        <v>21.875</v>
      </c>
      <c r="D22" s="83"/>
      <c r="E22" s="83">
        <v>20.625</v>
      </c>
      <c r="F22" s="85"/>
      <c r="G22" s="257"/>
      <c r="H22" s="257"/>
      <c r="I22" s="257"/>
      <c r="J22" s="246"/>
      <c r="K22" s="246"/>
      <c r="L22" s="246"/>
      <c r="M22" s="24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12">
        <v>13</v>
      </c>
      <c r="B23" s="7">
        <v>170301110046</v>
      </c>
      <c r="C23" s="36">
        <v>21.875</v>
      </c>
      <c r="D23" s="83"/>
      <c r="E23" s="83">
        <v>20</v>
      </c>
      <c r="F23" s="85"/>
      <c r="G23" s="257"/>
      <c r="H23" s="257"/>
      <c r="I23" s="257"/>
      <c r="J23" s="246"/>
      <c r="K23" s="246"/>
      <c r="L23" s="246"/>
      <c r="M23" s="24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12">
        <v>14</v>
      </c>
      <c r="B24" s="7">
        <v>170301110050</v>
      </c>
      <c r="C24" s="36">
        <v>21.25</v>
      </c>
      <c r="D24" s="83"/>
      <c r="E24" s="83">
        <v>21.25</v>
      </c>
      <c r="F24" s="85"/>
      <c r="G24" s="257"/>
      <c r="H24" s="257"/>
      <c r="I24" s="257"/>
      <c r="J24" s="246"/>
      <c r="K24" s="246"/>
      <c r="L24" s="246"/>
      <c r="M24" s="24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>
      <c r="A25" s="12">
        <v>15</v>
      </c>
      <c r="B25" s="7">
        <v>170301111057</v>
      </c>
      <c r="C25" s="36">
        <v>21.875</v>
      </c>
      <c r="D25" s="36"/>
      <c r="E25" s="36">
        <v>21.875</v>
      </c>
      <c r="F25" s="85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>
      <c r="A26" s="12">
        <v>16</v>
      </c>
      <c r="B26" s="7">
        <v>170301110008</v>
      </c>
      <c r="C26" s="36">
        <v>26.25</v>
      </c>
      <c r="D26" s="36"/>
      <c r="E26" s="36">
        <v>25.624999999999996</v>
      </c>
      <c r="F26" s="85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12">
        <v>17</v>
      </c>
      <c r="B27" s="7">
        <v>170301110013</v>
      </c>
      <c r="C27" s="36">
        <v>26.25</v>
      </c>
      <c r="D27" s="36"/>
      <c r="E27" s="36">
        <v>25.624999999999996</v>
      </c>
      <c r="F27" s="85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>
      <c r="A28" s="12">
        <v>18</v>
      </c>
      <c r="B28" s="7">
        <v>170301110021</v>
      </c>
      <c r="C28" s="36">
        <v>26.25</v>
      </c>
      <c r="D28" s="36"/>
      <c r="E28" s="36">
        <v>26.25</v>
      </c>
      <c r="F28" s="85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>
      <c r="A29" s="12">
        <v>19</v>
      </c>
      <c r="B29" s="7">
        <v>170301110022</v>
      </c>
      <c r="C29" s="36">
        <v>26.25</v>
      </c>
      <c r="D29" s="36"/>
      <c r="E29" s="36">
        <v>26.25</v>
      </c>
      <c r="F29" s="85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>
      <c r="A30" s="12">
        <v>20</v>
      </c>
      <c r="B30" s="7">
        <v>170301110023</v>
      </c>
      <c r="C30" s="36">
        <v>26.25</v>
      </c>
      <c r="D30" s="36"/>
      <c r="E30" s="36">
        <v>26.25</v>
      </c>
      <c r="F30" s="85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>
      <c r="A31" s="12">
        <v>21</v>
      </c>
      <c r="B31" s="7">
        <v>170301110025</v>
      </c>
      <c r="C31" s="36">
        <v>26.25</v>
      </c>
      <c r="D31" s="36"/>
      <c r="E31" s="36">
        <v>26.25</v>
      </c>
      <c r="F31" s="85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25">
      <c r="A32" s="12">
        <v>22</v>
      </c>
      <c r="B32" s="7">
        <v>170301110028</v>
      </c>
      <c r="C32" s="36">
        <v>26.25</v>
      </c>
      <c r="D32" s="36"/>
      <c r="E32" s="36">
        <v>26.25</v>
      </c>
      <c r="F32" s="85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>
      <c r="A33" s="12">
        <v>23</v>
      </c>
      <c r="B33" s="7">
        <v>170301110037</v>
      </c>
      <c r="C33" s="36">
        <v>26.25</v>
      </c>
      <c r="D33" s="36"/>
      <c r="E33" s="36">
        <v>26.25</v>
      </c>
      <c r="F33" s="85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25">
      <c r="A34" s="12">
        <v>24</v>
      </c>
      <c r="B34" s="7">
        <v>170301110042</v>
      </c>
      <c r="C34" s="36">
        <v>26.25</v>
      </c>
      <c r="D34" s="36"/>
      <c r="E34" s="36">
        <v>26.25</v>
      </c>
      <c r="F34" s="85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>
      <c r="A35" s="12">
        <v>25</v>
      </c>
      <c r="B35" s="7">
        <v>170301110054</v>
      </c>
      <c r="C35" s="36">
        <v>25.624999999999996</v>
      </c>
      <c r="D35" s="36"/>
      <c r="E35" s="36">
        <v>25.624999999999996</v>
      </c>
      <c r="F35" s="85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2">
        <v>26</v>
      </c>
      <c r="B36" s="7">
        <v>170301111056</v>
      </c>
      <c r="C36" s="36">
        <v>25</v>
      </c>
      <c r="D36" s="36"/>
      <c r="E36" s="36">
        <v>25</v>
      </c>
      <c r="F36" s="85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>
      <c r="A37" s="12">
        <v>27</v>
      </c>
      <c r="B37" s="7">
        <v>170301110006</v>
      </c>
      <c r="C37" s="36">
        <v>6.25</v>
      </c>
      <c r="D37" s="36"/>
      <c r="E37" s="36">
        <v>6.25</v>
      </c>
      <c r="F37" s="85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>
      <c r="A38" s="12">
        <v>28</v>
      </c>
      <c r="B38" s="7">
        <v>170301110007</v>
      </c>
      <c r="C38" s="36">
        <v>7.5</v>
      </c>
      <c r="D38" s="36"/>
      <c r="E38" s="36">
        <v>7.5</v>
      </c>
      <c r="F38" s="85"/>
      <c r="G38" s="12"/>
      <c r="H38" s="12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12">
        <v>29</v>
      </c>
      <c r="B39" s="7">
        <v>170301110014</v>
      </c>
      <c r="C39" s="36">
        <v>6.25</v>
      </c>
      <c r="D39" s="36"/>
      <c r="E39" s="36">
        <v>6.25</v>
      </c>
      <c r="F39" s="85"/>
      <c r="G39" s="12"/>
      <c r="H39" s="12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>
      <c r="A40" s="12">
        <v>30</v>
      </c>
      <c r="B40" s="7">
        <v>170301110020</v>
      </c>
      <c r="C40" s="36">
        <v>5</v>
      </c>
      <c r="D40" s="36"/>
      <c r="E40" s="36">
        <v>5</v>
      </c>
      <c r="F40" s="85"/>
      <c r="G40" s="12"/>
      <c r="H40" s="12"/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>
      <c r="A41" s="12">
        <v>31</v>
      </c>
      <c r="B41" s="7">
        <v>170301110027</v>
      </c>
      <c r="C41" s="36">
        <v>3.75</v>
      </c>
      <c r="D41" s="36"/>
      <c r="E41" s="36">
        <v>3.75</v>
      </c>
      <c r="F41" s="85"/>
      <c r="G41" s="12"/>
      <c r="H41" s="12"/>
      <c r="I41" s="1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>
      <c r="A42" s="12">
        <v>32</v>
      </c>
      <c r="B42" s="7">
        <v>170301110052</v>
      </c>
      <c r="C42" s="36">
        <v>6.25</v>
      </c>
      <c r="D42" s="36"/>
      <c r="E42" s="36">
        <v>6.25</v>
      </c>
      <c r="F42" s="85"/>
      <c r="G42" s="12"/>
      <c r="H42" s="12"/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>
      <c r="A43" s="12">
        <v>33</v>
      </c>
      <c r="B43" s="7">
        <v>170301111059</v>
      </c>
      <c r="C43" s="36">
        <v>7.5</v>
      </c>
      <c r="D43" s="36"/>
      <c r="E43" s="36">
        <v>7.5</v>
      </c>
      <c r="F43" s="85"/>
      <c r="G43" s="12"/>
      <c r="H43" s="12"/>
      <c r="I43" s="1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</sheetData>
  <sheetProtection/>
  <mergeCells count="13">
    <mergeCell ref="A1:E1"/>
    <mergeCell ref="G1:P1"/>
    <mergeCell ref="A2:E2"/>
    <mergeCell ref="A3:E3"/>
    <mergeCell ref="Q3:Y7"/>
    <mergeCell ref="A4:E4"/>
    <mergeCell ref="A5:E5"/>
    <mergeCell ref="G15:J15"/>
    <mergeCell ref="G16:J16"/>
    <mergeCell ref="G17:J17"/>
    <mergeCell ref="G19:I19"/>
    <mergeCell ref="H20:I20"/>
    <mergeCell ref="H21:I2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Y58"/>
  <sheetViews>
    <sheetView zoomScale="70" zoomScaleNormal="70" zoomScalePageLayoutView="0" workbookViewId="0" topLeftCell="K1">
      <selection activeCell="Q15" sqref="Q15:U16"/>
    </sheetView>
  </sheetViews>
  <sheetFormatPr defaultColWidth="9.140625" defaultRowHeight="15"/>
  <cols>
    <col min="2" max="2" width="14.28125" style="0" bestFit="1" customWidth="1"/>
    <col min="3" max="3" width="12.28125" style="0" bestFit="1" customWidth="1"/>
    <col min="4" max="4" width="12.28125" style="0" customWidth="1"/>
    <col min="5" max="5" width="12.28125" style="0" bestFit="1" customWidth="1"/>
    <col min="6" max="6" width="12.28125" style="0" customWidth="1"/>
    <col min="7" max="7" width="36.00390625" style="0" bestFit="1" customWidth="1"/>
    <col min="8" max="8" width="11.421875" style="0" bestFit="1" customWidth="1"/>
  </cols>
  <sheetData>
    <row r="1" spans="1:25" ht="14.25">
      <c r="A1" s="301" t="s">
        <v>110</v>
      </c>
      <c r="B1" s="330"/>
      <c r="C1" s="330"/>
      <c r="D1" s="330"/>
      <c r="E1" s="330"/>
      <c r="F1" s="190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1"/>
      <c r="R1" s="1"/>
      <c r="S1" s="1"/>
      <c r="T1" s="1"/>
      <c r="U1" s="1"/>
      <c r="V1" s="1"/>
      <c r="W1" s="1"/>
      <c r="X1" s="1"/>
      <c r="Y1" s="1"/>
    </row>
    <row r="2" spans="1:25" ht="15" thickBot="1">
      <c r="A2" s="301" t="s">
        <v>0</v>
      </c>
      <c r="B2" s="330"/>
      <c r="C2" s="330"/>
      <c r="D2" s="330"/>
      <c r="E2" s="330"/>
      <c r="F2" s="190"/>
      <c r="G2" s="248"/>
      <c r="H2" s="245"/>
      <c r="I2" s="245"/>
      <c r="J2" s="246"/>
      <c r="K2" s="246"/>
      <c r="L2" s="246"/>
      <c r="M2" s="246"/>
      <c r="N2" s="246"/>
      <c r="O2" s="246"/>
      <c r="P2" s="246"/>
      <c r="Q2" s="1"/>
      <c r="R2" s="1"/>
      <c r="S2" s="1"/>
      <c r="T2" s="1"/>
      <c r="U2" s="1"/>
      <c r="V2" s="1"/>
      <c r="W2" s="1"/>
      <c r="X2" s="1"/>
      <c r="Y2" s="1"/>
    </row>
    <row r="3" spans="1:25" ht="14.25">
      <c r="A3" s="301" t="s">
        <v>266</v>
      </c>
      <c r="B3" s="330"/>
      <c r="C3" s="330"/>
      <c r="D3" s="330"/>
      <c r="E3" s="330"/>
      <c r="F3" s="190"/>
      <c r="G3" s="46"/>
      <c r="H3" s="81"/>
      <c r="I3" s="46" t="s">
        <v>230</v>
      </c>
      <c r="J3" s="5" t="s">
        <v>231</v>
      </c>
      <c r="K3" s="5" t="s">
        <v>232</v>
      </c>
      <c r="L3" s="246"/>
      <c r="M3" s="247"/>
      <c r="N3" s="247"/>
      <c r="O3" s="246"/>
      <c r="P3" s="246"/>
      <c r="Q3" s="309" t="s">
        <v>254</v>
      </c>
      <c r="R3" s="309"/>
      <c r="S3" s="309"/>
      <c r="T3" s="309"/>
      <c r="U3" s="309"/>
      <c r="V3" s="309"/>
      <c r="W3" s="309"/>
      <c r="X3" s="309"/>
      <c r="Y3" s="310"/>
    </row>
    <row r="4" spans="1:25" ht="15">
      <c r="A4" s="301" t="s">
        <v>267</v>
      </c>
      <c r="B4" s="330"/>
      <c r="C4" s="330"/>
      <c r="D4" s="330"/>
      <c r="E4" s="330"/>
      <c r="F4" s="190"/>
      <c r="G4" s="46" t="s">
        <v>256</v>
      </c>
      <c r="H4" s="39"/>
      <c r="I4" s="31"/>
      <c r="J4" s="219" t="s">
        <v>233</v>
      </c>
      <c r="K4" s="219">
        <v>3</v>
      </c>
      <c r="L4" s="246"/>
      <c r="M4" s="247"/>
      <c r="N4" s="247"/>
      <c r="O4" s="246"/>
      <c r="P4" s="246"/>
      <c r="Q4" s="312"/>
      <c r="R4" s="355"/>
      <c r="S4" s="355"/>
      <c r="T4" s="355"/>
      <c r="U4" s="355"/>
      <c r="V4" s="355"/>
      <c r="W4" s="355"/>
      <c r="X4" s="355"/>
      <c r="Y4" s="313"/>
    </row>
    <row r="5" spans="1:25" ht="15">
      <c r="A5" s="301" t="s">
        <v>166</v>
      </c>
      <c r="B5" s="330"/>
      <c r="C5" s="330"/>
      <c r="D5" s="330"/>
      <c r="E5" s="330"/>
      <c r="F5" s="190"/>
      <c r="G5" s="46" t="s">
        <v>234</v>
      </c>
      <c r="H5" s="75">
        <f>D12</f>
        <v>62.5</v>
      </c>
      <c r="I5" s="31"/>
      <c r="J5" s="220" t="s">
        <v>235</v>
      </c>
      <c r="K5" s="220">
        <v>2</v>
      </c>
      <c r="L5" s="246"/>
      <c r="M5" s="247"/>
      <c r="N5" s="247"/>
      <c r="O5" s="246"/>
      <c r="P5" s="246"/>
      <c r="Q5" s="312"/>
      <c r="R5" s="355"/>
      <c r="S5" s="355"/>
      <c r="T5" s="355"/>
      <c r="U5" s="355"/>
      <c r="V5" s="355"/>
      <c r="W5" s="355"/>
      <c r="X5" s="355"/>
      <c r="Y5" s="313"/>
    </row>
    <row r="6" spans="1:25" ht="15">
      <c r="A6" s="12"/>
      <c r="B6" s="52" t="s">
        <v>1</v>
      </c>
      <c r="C6" s="14" t="s">
        <v>76</v>
      </c>
      <c r="D6" s="124"/>
      <c r="E6" s="124" t="s">
        <v>77</v>
      </c>
      <c r="F6" s="127"/>
      <c r="G6" s="46" t="s">
        <v>236</v>
      </c>
      <c r="H6" s="75">
        <f>F12</f>
        <v>8.333333333333332</v>
      </c>
      <c r="I6" s="31"/>
      <c r="J6" s="221" t="s">
        <v>237</v>
      </c>
      <c r="K6" s="221">
        <v>1</v>
      </c>
      <c r="L6" s="246"/>
      <c r="M6" s="247"/>
      <c r="N6" s="247"/>
      <c r="O6" s="246"/>
      <c r="P6" s="246"/>
      <c r="Q6" s="312"/>
      <c r="R6" s="355"/>
      <c r="S6" s="355"/>
      <c r="T6" s="355"/>
      <c r="U6" s="355"/>
      <c r="V6" s="355"/>
      <c r="W6" s="355"/>
      <c r="X6" s="355"/>
      <c r="Y6" s="313"/>
    </row>
    <row r="7" spans="1:25" ht="15.75" thickBot="1">
      <c r="A7" s="12"/>
      <c r="B7" s="52" t="s">
        <v>2</v>
      </c>
      <c r="C7" s="53" t="s">
        <v>78</v>
      </c>
      <c r="D7" s="207"/>
      <c r="E7" s="207" t="s">
        <v>78</v>
      </c>
      <c r="F7" s="193"/>
      <c r="G7" s="46" t="s">
        <v>238</v>
      </c>
      <c r="H7" s="79">
        <f>AVERAGE(H5:H6)</f>
        <v>35.416666666666664</v>
      </c>
      <c r="I7" s="88">
        <v>0.6</v>
      </c>
      <c r="J7" s="222" t="s">
        <v>239</v>
      </c>
      <c r="K7" s="222">
        <v>0</v>
      </c>
      <c r="L7" s="246"/>
      <c r="M7" s="246"/>
      <c r="N7" s="246"/>
      <c r="O7" s="246"/>
      <c r="P7" s="246"/>
      <c r="Q7" s="315"/>
      <c r="R7" s="315"/>
      <c r="S7" s="315"/>
      <c r="T7" s="315"/>
      <c r="U7" s="315"/>
      <c r="V7" s="315"/>
      <c r="W7" s="315"/>
      <c r="X7" s="315"/>
      <c r="Y7" s="316"/>
    </row>
    <row r="8" spans="1:25" ht="14.25">
      <c r="A8" s="12"/>
      <c r="B8" s="52" t="s">
        <v>3</v>
      </c>
      <c r="C8" s="53" t="s">
        <v>4</v>
      </c>
      <c r="D8" s="53"/>
      <c r="E8" s="53" t="s">
        <v>84</v>
      </c>
      <c r="F8" s="193"/>
      <c r="G8" s="46" t="s">
        <v>240</v>
      </c>
      <c r="H8" s="143" t="s">
        <v>251</v>
      </c>
      <c r="I8" s="144"/>
      <c r="J8" s="144"/>
      <c r="K8" s="3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2"/>
      <c r="B9" s="52" t="s">
        <v>5</v>
      </c>
      <c r="C9" s="53" t="s">
        <v>75</v>
      </c>
      <c r="D9" s="53"/>
      <c r="E9" s="53" t="s">
        <v>75</v>
      </c>
      <c r="F9" s="53"/>
      <c r="G9" s="145"/>
      <c r="H9" s="245"/>
      <c r="I9" s="245"/>
      <c r="J9" s="259"/>
      <c r="K9" s="204" t="s">
        <v>82</v>
      </c>
      <c r="L9" s="54" t="s">
        <v>89</v>
      </c>
      <c r="M9" s="29" t="s">
        <v>97</v>
      </c>
      <c r="N9" s="29" t="s">
        <v>98</v>
      </c>
      <c r="O9" s="29" t="s">
        <v>99</v>
      </c>
      <c r="P9" s="29" t="s">
        <v>100</v>
      </c>
      <c r="Q9" s="29" t="s">
        <v>101</v>
      </c>
      <c r="R9" s="29" t="s">
        <v>102</v>
      </c>
      <c r="S9" s="29" t="s">
        <v>103</v>
      </c>
      <c r="T9" s="29" t="s">
        <v>104</v>
      </c>
      <c r="U9" s="29" t="s">
        <v>109</v>
      </c>
      <c r="V9" s="29" t="s">
        <v>105</v>
      </c>
      <c r="W9" s="29" t="s">
        <v>106</v>
      </c>
      <c r="X9" s="29" t="s">
        <v>107</v>
      </c>
      <c r="Y9" s="29" t="s">
        <v>108</v>
      </c>
    </row>
    <row r="10" spans="1:25" ht="15">
      <c r="A10" s="12"/>
      <c r="B10" s="52" t="s">
        <v>8</v>
      </c>
      <c r="C10" s="53">
        <v>50</v>
      </c>
      <c r="D10" s="86">
        <f>0.5*C10</f>
        <v>25</v>
      </c>
      <c r="E10" s="19">
        <v>50</v>
      </c>
      <c r="F10" s="86">
        <f>0.5*E10</f>
        <v>25</v>
      </c>
      <c r="G10" s="203" t="s">
        <v>6</v>
      </c>
      <c r="H10" s="245"/>
      <c r="I10" s="245"/>
      <c r="J10" s="245"/>
      <c r="K10" s="205">
        <v>3</v>
      </c>
      <c r="L10" s="46">
        <v>3</v>
      </c>
      <c r="M10" s="31">
        <v>3</v>
      </c>
      <c r="N10" s="31">
        <v>3</v>
      </c>
      <c r="O10" s="31">
        <v>3</v>
      </c>
      <c r="P10" s="31">
        <v>3</v>
      </c>
      <c r="Q10" s="31"/>
      <c r="R10" s="31"/>
      <c r="S10" s="31"/>
      <c r="T10" s="31"/>
      <c r="U10" s="31"/>
      <c r="V10" s="31">
        <v>3</v>
      </c>
      <c r="W10" s="31">
        <v>3</v>
      </c>
      <c r="X10" s="31">
        <v>3</v>
      </c>
      <c r="Y10" s="31">
        <v>3</v>
      </c>
    </row>
    <row r="11" spans="1:25" ht="15">
      <c r="A11" s="12">
        <v>1</v>
      </c>
      <c r="B11" s="7">
        <v>170101110005</v>
      </c>
      <c r="C11" s="36">
        <v>25.71428571428571</v>
      </c>
      <c r="D11" s="75">
        <f>COUNTIF(C11:C58,"&gt;="&amp;D10)</f>
        <v>30</v>
      </c>
      <c r="E11" s="36">
        <v>21.428571428571427</v>
      </c>
      <c r="F11" s="75">
        <f>COUNTIF(E11:E58,"&gt;="&amp;F10)</f>
        <v>4</v>
      </c>
      <c r="G11" s="203" t="s">
        <v>7</v>
      </c>
      <c r="H11" s="245"/>
      <c r="I11" s="245"/>
      <c r="J11" s="245"/>
      <c r="K11" s="206">
        <v>3</v>
      </c>
      <c r="L11" s="23">
        <v>3</v>
      </c>
      <c r="M11" s="31">
        <v>3</v>
      </c>
      <c r="N11" s="31">
        <v>3</v>
      </c>
      <c r="O11" s="31">
        <v>3</v>
      </c>
      <c r="P11" s="31">
        <v>3</v>
      </c>
      <c r="Q11" s="31"/>
      <c r="R11" s="31"/>
      <c r="S11" s="31"/>
      <c r="T11" s="31"/>
      <c r="U11" s="31"/>
      <c r="V11" s="31">
        <v>3</v>
      </c>
      <c r="W11" s="31">
        <v>3</v>
      </c>
      <c r="X11" s="31">
        <v>3</v>
      </c>
      <c r="Y11" s="31">
        <v>3</v>
      </c>
    </row>
    <row r="12" spans="1:25" ht="15">
      <c r="A12" s="12">
        <v>2</v>
      </c>
      <c r="B12" s="7">
        <v>170101110007</v>
      </c>
      <c r="C12" s="36">
        <v>21.428571428571427</v>
      </c>
      <c r="D12" s="75">
        <f>D11/$A$58*100</f>
        <v>62.5</v>
      </c>
      <c r="E12" s="36">
        <v>11.428571428571429</v>
      </c>
      <c r="F12" s="75">
        <f>F11/$A$58*100</f>
        <v>8.333333333333332</v>
      </c>
      <c r="G12" s="203" t="s">
        <v>72</v>
      </c>
      <c r="H12" s="245"/>
      <c r="I12" s="245"/>
      <c r="J12" s="245"/>
      <c r="K12" s="206">
        <v>3</v>
      </c>
      <c r="L12" s="23">
        <v>3</v>
      </c>
      <c r="M12" s="31">
        <v>3</v>
      </c>
      <c r="N12" s="31">
        <v>3</v>
      </c>
      <c r="O12" s="31">
        <v>3</v>
      </c>
      <c r="P12" s="31">
        <v>3</v>
      </c>
      <c r="Q12" s="31"/>
      <c r="R12" s="31"/>
      <c r="S12" s="31"/>
      <c r="T12" s="31"/>
      <c r="U12" s="31"/>
      <c r="V12" s="31">
        <v>3</v>
      </c>
      <c r="W12" s="31">
        <v>3</v>
      </c>
      <c r="X12" s="31">
        <v>3</v>
      </c>
      <c r="Y12" s="31">
        <v>3</v>
      </c>
    </row>
    <row r="13" spans="1:25" ht="15">
      <c r="A13" s="12">
        <v>3</v>
      </c>
      <c r="B13" s="7">
        <v>170101110010</v>
      </c>
      <c r="C13" s="36">
        <v>18.571428571428573</v>
      </c>
      <c r="D13" s="36"/>
      <c r="E13" s="36">
        <v>12.857142857142856</v>
      </c>
      <c r="F13" s="36"/>
      <c r="G13" s="203" t="s">
        <v>73</v>
      </c>
      <c r="H13" s="245"/>
      <c r="I13" s="245"/>
      <c r="J13" s="245"/>
      <c r="K13" s="206">
        <v>3</v>
      </c>
      <c r="L13" s="23">
        <v>3</v>
      </c>
      <c r="M13" s="31">
        <v>3</v>
      </c>
      <c r="N13" s="31">
        <v>3</v>
      </c>
      <c r="O13" s="31">
        <v>3</v>
      </c>
      <c r="P13" s="31">
        <v>3</v>
      </c>
      <c r="Q13" s="31"/>
      <c r="R13" s="31"/>
      <c r="S13" s="31"/>
      <c r="T13" s="31"/>
      <c r="U13" s="31"/>
      <c r="V13" s="31">
        <v>3</v>
      </c>
      <c r="W13" s="31">
        <v>3</v>
      </c>
      <c r="X13" s="31">
        <v>3</v>
      </c>
      <c r="Y13" s="31">
        <v>3</v>
      </c>
    </row>
    <row r="14" spans="1:25" ht="15">
      <c r="A14" s="12">
        <v>4</v>
      </c>
      <c r="B14" s="7">
        <v>170101110011</v>
      </c>
      <c r="C14" s="36">
        <v>27.142857142857142</v>
      </c>
      <c r="D14" s="36"/>
      <c r="E14" s="36">
        <v>21.428571428571427</v>
      </c>
      <c r="F14" s="36"/>
      <c r="G14" s="203" t="s">
        <v>74</v>
      </c>
      <c r="H14" s="245"/>
      <c r="I14" s="245"/>
      <c r="J14" s="245"/>
      <c r="K14" s="206">
        <v>3</v>
      </c>
      <c r="L14" s="23">
        <v>3</v>
      </c>
      <c r="M14" s="31">
        <v>3</v>
      </c>
      <c r="N14" s="31">
        <v>3</v>
      </c>
      <c r="O14" s="31">
        <v>3</v>
      </c>
      <c r="P14" s="31">
        <v>3</v>
      </c>
      <c r="Q14" s="31"/>
      <c r="R14" s="31"/>
      <c r="S14" s="31"/>
      <c r="T14" s="31"/>
      <c r="U14" s="31"/>
      <c r="V14" s="31">
        <v>3</v>
      </c>
      <c r="W14" s="31">
        <v>3</v>
      </c>
      <c r="X14" s="31">
        <v>3</v>
      </c>
      <c r="Y14" s="31">
        <v>3</v>
      </c>
    </row>
    <row r="15" spans="1:25" ht="15">
      <c r="A15" s="12">
        <v>5</v>
      </c>
      <c r="B15" s="7">
        <v>170101110013</v>
      </c>
      <c r="C15" s="36">
        <v>18.571428571428573</v>
      </c>
      <c r="D15" s="36"/>
      <c r="E15" s="36">
        <v>11.428571428571429</v>
      </c>
      <c r="F15" s="83"/>
      <c r="G15" s="319" t="s">
        <v>259</v>
      </c>
      <c r="H15" s="340"/>
      <c r="I15" s="340"/>
      <c r="J15" s="341"/>
      <c r="K15" s="25">
        <f aca="true" t="shared" si="0" ref="K15:Y15">AVERAGE(K10:K14)</f>
        <v>3</v>
      </c>
      <c r="L15" s="25">
        <f t="shared" si="0"/>
        <v>3</v>
      </c>
      <c r="M15" s="25">
        <f t="shared" si="0"/>
        <v>3</v>
      </c>
      <c r="N15" s="25">
        <f t="shared" si="0"/>
        <v>3</v>
      </c>
      <c r="O15" s="25">
        <f t="shared" si="0"/>
        <v>3</v>
      </c>
      <c r="P15" s="25">
        <f t="shared" si="0"/>
        <v>3</v>
      </c>
      <c r="Q15" s="25"/>
      <c r="R15" s="25"/>
      <c r="S15" s="25"/>
      <c r="T15" s="25"/>
      <c r="U15" s="25"/>
      <c r="V15" s="25">
        <f t="shared" si="0"/>
        <v>3</v>
      </c>
      <c r="W15" s="25">
        <f t="shared" si="0"/>
        <v>3</v>
      </c>
      <c r="X15" s="25">
        <f t="shared" si="0"/>
        <v>3</v>
      </c>
      <c r="Y15" s="25">
        <f t="shared" si="0"/>
        <v>3</v>
      </c>
    </row>
    <row r="16" spans="1:25" ht="15">
      <c r="A16" s="12">
        <v>6</v>
      </c>
      <c r="B16" s="7">
        <v>170101111015</v>
      </c>
      <c r="C16" s="36">
        <v>21.428571428571427</v>
      </c>
      <c r="D16" s="36"/>
      <c r="E16" s="36">
        <v>21.428571428571427</v>
      </c>
      <c r="F16" s="84"/>
      <c r="G16" s="351" t="s">
        <v>83</v>
      </c>
      <c r="H16" s="352"/>
      <c r="I16" s="352"/>
      <c r="J16" s="353"/>
      <c r="K16" s="239">
        <f>K15*$H$7/100</f>
        <v>1.0625</v>
      </c>
      <c r="L16" s="239">
        <f aca="true" t="shared" si="1" ref="L16:Y16">L15*$H$7/100</f>
        <v>1.0625</v>
      </c>
      <c r="M16" s="239">
        <f t="shared" si="1"/>
        <v>1.0625</v>
      </c>
      <c r="N16" s="239">
        <f t="shared" si="1"/>
        <v>1.0625</v>
      </c>
      <c r="O16" s="239">
        <f t="shared" si="1"/>
        <v>1.0625</v>
      </c>
      <c r="P16" s="239">
        <f t="shared" si="1"/>
        <v>1.0625</v>
      </c>
      <c r="Q16" s="239"/>
      <c r="R16" s="239"/>
      <c r="S16" s="239"/>
      <c r="T16" s="239"/>
      <c r="U16" s="239"/>
      <c r="V16" s="239">
        <f t="shared" si="1"/>
        <v>1.0625</v>
      </c>
      <c r="W16" s="239">
        <f t="shared" si="1"/>
        <v>1.0625</v>
      </c>
      <c r="X16" s="239">
        <f t="shared" si="1"/>
        <v>1.0625</v>
      </c>
      <c r="Y16" s="239">
        <f t="shared" si="1"/>
        <v>1.0625</v>
      </c>
    </row>
    <row r="17" spans="1:25" ht="14.25">
      <c r="A17" s="12">
        <v>7</v>
      </c>
      <c r="B17" s="7">
        <v>170101111016</v>
      </c>
      <c r="C17" s="36">
        <v>18.571428571428573</v>
      </c>
      <c r="D17" s="83"/>
      <c r="E17" s="83">
        <v>14.285714285714285</v>
      </c>
      <c r="F17" s="85"/>
      <c r="G17" s="362"/>
      <c r="H17" s="362"/>
      <c r="I17" s="362"/>
      <c r="J17" s="362"/>
      <c r="K17" s="246"/>
      <c r="L17" s="246"/>
      <c r="M17" s="24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2">
        <v>8</v>
      </c>
      <c r="B18" s="7">
        <v>170101111017</v>
      </c>
      <c r="C18" s="36">
        <v>28.57142857142857</v>
      </c>
      <c r="D18" s="83"/>
      <c r="E18" s="83">
        <v>31.428571428571427</v>
      </c>
      <c r="F18" s="85"/>
      <c r="G18" s="257"/>
      <c r="H18" s="257"/>
      <c r="I18" s="257"/>
      <c r="J18" s="246"/>
      <c r="K18" s="246"/>
      <c r="L18" s="246"/>
      <c r="M18" s="24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12">
        <v>9</v>
      </c>
      <c r="B19" s="7">
        <v>170101111018</v>
      </c>
      <c r="C19" s="36">
        <v>27.142857142857142</v>
      </c>
      <c r="D19" s="83"/>
      <c r="E19" s="83">
        <v>17.142857142857142</v>
      </c>
      <c r="F19" s="85"/>
      <c r="G19" s="333"/>
      <c r="H19" s="333"/>
      <c r="I19" s="333"/>
      <c r="J19" s="246"/>
      <c r="K19" s="246"/>
      <c r="L19" s="246"/>
      <c r="M19" s="24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2">
        <v>10</v>
      </c>
      <c r="B20" s="7">
        <v>170301110004</v>
      </c>
      <c r="C20" s="36">
        <v>34.285714285714285</v>
      </c>
      <c r="D20" s="83"/>
      <c r="E20" s="83">
        <v>27.142857142857142</v>
      </c>
      <c r="F20" s="85"/>
      <c r="G20" s="258"/>
      <c r="H20" s="334"/>
      <c r="I20" s="334"/>
      <c r="J20" s="246"/>
      <c r="K20" s="247"/>
      <c r="L20" s="246"/>
      <c r="M20" s="246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2">
        <v>11</v>
      </c>
      <c r="B21" s="7">
        <v>170301110006</v>
      </c>
      <c r="C21" s="36">
        <v>27.142857142857142</v>
      </c>
      <c r="D21" s="83"/>
      <c r="E21" s="83">
        <v>16.428571428571427</v>
      </c>
      <c r="F21" s="85"/>
      <c r="G21" s="258"/>
      <c r="H21" s="334"/>
      <c r="I21" s="334"/>
      <c r="J21" s="246"/>
      <c r="K21" s="246"/>
      <c r="L21" s="246"/>
      <c r="M21" s="24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>
      <c r="A22" s="12">
        <v>12</v>
      </c>
      <c r="B22" s="7">
        <v>170301110007</v>
      </c>
      <c r="C22" s="36">
        <v>15.714285714285714</v>
      </c>
      <c r="D22" s="83"/>
      <c r="E22" s="83">
        <v>7.142857142857142</v>
      </c>
      <c r="F22" s="85"/>
      <c r="G22" s="257"/>
      <c r="H22" s="257"/>
      <c r="I22" s="257"/>
      <c r="J22" s="246"/>
      <c r="K22" s="246"/>
      <c r="L22" s="246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12">
        <v>13</v>
      </c>
      <c r="B23" s="7">
        <v>170301110008</v>
      </c>
      <c r="C23" s="36">
        <v>31.428571428571427</v>
      </c>
      <c r="D23" s="83"/>
      <c r="E23" s="83">
        <v>15.714285714285714</v>
      </c>
      <c r="F23" s="85"/>
      <c r="G23" s="257"/>
      <c r="H23" s="257"/>
      <c r="I23" s="257"/>
      <c r="J23" s="246"/>
      <c r="K23" s="246"/>
      <c r="L23" s="246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12">
        <v>14</v>
      </c>
      <c r="B24" s="7">
        <v>170301110012</v>
      </c>
      <c r="C24" s="36">
        <v>24.285714285714285</v>
      </c>
      <c r="D24" s="83"/>
      <c r="E24" s="83">
        <v>14.285714285714285</v>
      </c>
      <c r="F24" s="85"/>
      <c r="G24" s="257"/>
      <c r="H24" s="257"/>
      <c r="I24" s="257"/>
      <c r="J24" s="246"/>
      <c r="K24" s="246"/>
      <c r="L24" s="246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>
      <c r="A25" s="12">
        <v>15</v>
      </c>
      <c r="B25" s="7">
        <v>170301110013</v>
      </c>
      <c r="C25" s="36">
        <v>29.28571428571429</v>
      </c>
      <c r="D25" s="36"/>
      <c r="E25" s="36">
        <v>16.428571428571427</v>
      </c>
      <c r="F25" s="85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>
      <c r="A26" s="12">
        <v>16</v>
      </c>
      <c r="B26" s="7">
        <v>170301110014</v>
      </c>
      <c r="C26" s="36">
        <v>27.857142857142858</v>
      </c>
      <c r="D26" s="36"/>
      <c r="E26" s="36">
        <v>12.142857142857142</v>
      </c>
      <c r="F26" s="85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12">
        <v>17</v>
      </c>
      <c r="B27" s="7">
        <v>170301110015</v>
      </c>
      <c r="C27" s="36">
        <v>24.285714285714285</v>
      </c>
      <c r="D27" s="36"/>
      <c r="E27" s="36">
        <v>12.857142857142856</v>
      </c>
      <c r="F27" s="85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>
      <c r="A28" s="12">
        <v>18</v>
      </c>
      <c r="B28" s="7">
        <v>170301110016</v>
      </c>
      <c r="C28" s="36">
        <v>27.142857142857142</v>
      </c>
      <c r="D28" s="36"/>
      <c r="E28" s="36">
        <v>10</v>
      </c>
      <c r="F28" s="85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>
      <c r="A29" s="12">
        <v>19</v>
      </c>
      <c r="B29" s="7">
        <v>170301110017</v>
      </c>
      <c r="C29" s="36">
        <v>29.28571428571429</v>
      </c>
      <c r="D29" s="36"/>
      <c r="E29" s="36">
        <v>15</v>
      </c>
      <c r="F29" s="85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>
      <c r="A30" s="12">
        <v>20</v>
      </c>
      <c r="B30" s="7">
        <v>170301110019</v>
      </c>
      <c r="C30" s="36">
        <v>30.714285714285715</v>
      </c>
      <c r="D30" s="36"/>
      <c r="E30" s="36">
        <v>15</v>
      </c>
      <c r="F30" s="85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>
      <c r="A31" s="12">
        <v>21</v>
      </c>
      <c r="B31" s="7">
        <v>170301110020</v>
      </c>
      <c r="C31" s="36">
        <v>2.857142857142857</v>
      </c>
      <c r="D31" s="36"/>
      <c r="E31" s="36">
        <v>4.285714285714286</v>
      </c>
      <c r="F31" s="85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25">
      <c r="A32" s="12">
        <v>22</v>
      </c>
      <c r="B32" s="7">
        <v>170301110021</v>
      </c>
      <c r="C32" s="36">
        <v>32.142857142857146</v>
      </c>
      <c r="D32" s="36"/>
      <c r="E32" s="36">
        <v>19.28571428571429</v>
      </c>
      <c r="F32" s="85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>
      <c r="A33" s="12">
        <v>23</v>
      </c>
      <c r="B33" s="7">
        <v>170301110022</v>
      </c>
      <c r="C33" s="36">
        <v>32.142857142857146</v>
      </c>
      <c r="D33" s="36"/>
      <c r="E33" s="36">
        <v>25.71428571428571</v>
      </c>
      <c r="F33" s="85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25">
      <c r="A34" s="12">
        <v>24</v>
      </c>
      <c r="B34" s="7">
        <v>170301110023</v>
      </c>
      <c r="C34" s="36">
        <v>31.428571428571427</v>
      </c>
      <c r="D34" s="36"/>
      <c r="E34" s="36">
        <v>24.285714285714285</v>
      </c>
      <c r="F34" s="85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>
      <c r="A35" s="12">
        <v>25</v>
      </c>
      <c r="B35" s="7">
        <v>170301110025</v>
      </c>
      <c r="C35" s="36">
        <v>31.428571428571427</v>
      </c>
      <c r="D35" s="36"/>
      <c r="E35" s="36">
        <v>20.714285714285715</v>
      </c>
      <c r="F35" s="85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2">
        <v>26</v>
      </c>
      <c r="B36" s="7">
        <v>170301110027</v>
      </c>
      <c r="C36" s="36">
        <v>27.857142857142858</v>
      </c>
      <c r="D36" s="36"/>
      <c r="E36" s="36">
        <v>13.571428571428571</v>
      </c>
      <c r="F36" s="85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>
      <c r="A37" s="12">
        <v>27</v>
      </c>
      <c r="B37" s="7">
        <v>170301110028</v>
      </c>
      <c r="C37" s="36">
        <v>28.57142857142857</v>
      </c>
      <c r="D37" s="36"/>
      <c r="E37" s="36">
        <v>17.857142857142858</v>
      </c>
      <c r="F37" s="85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>
      <c r="A38" s="12">
        <v>28</v>
      </c>
      <c r="B38" s="7">
        <v>170301110031</v>
      </c>
      <c r="C38" s="36">
        <v>21.428571428571427</v>
      </c>
      <c r="D38" s="36"/>
      <c r="E38" s="36">
        <v>10.714285714285714</v>
      </c>
      <c r="F38" s="85"/>
      <c r="G38" s="12"/>
      <c r="H38" s="12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12">
        <v>29</v>
      </c>
      <c r="B39" s="7">
        <v>170301110036</v>
      </c>
      <c r="C39" s="36">
        <v>27.857142857142858</v>
      </c>
      <c r="D39" s="36"/>
      <c r="E39" s="36">
        <v>18.571428571428573</v>
      </c>
      <c r="F39" s="85"/>
      <c r="G39" s="12"/>
      <c r="H39" s="12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>
      <c r="A40" s="12">
        <v>30</v>
      </c>
      <c r="B40" s="7">
        <v>170301110037</v>
      </c>
      <c r="C40" s="36">
        <v>28.57142857142857</v>
      </c>
      <c r="D40" s="36"/>
      <c r="E40" s="36">
        <v>16.428571428571427</v>
      </c>
      <c r="F40" s="85"/>
      <c r="G40" s="12"/>
      <c r="H40" s="12"/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>
      <c r="A41" s="12">
        <v>31</v>
      </c>
      <c r="B41" s="7">
        <v>170301110039</v>
      </c>
      <c r="C41" s="36">
        <v>24.285714285714285</v>
      </c>
      <c r="D41" s="36"/>
      <c r="E41" s="36">
        <v>15</v>
      </c>
      <c r="F41" s="85"/>
      <c r="G41" s="12"/>
      <c r="H41" s="12"/>
      <c r="I41" s="1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>
      <c r="A42" s="12">
        <v>32</v>
      </c>
      <c r="B42" s="7">
        <v>170301110042</v>
      </c>
      <c r="C42" s="36">
        <v>24.285714285714285</v>
      </c>
      <c r="D42" s="36"/>
      <c r="E42" s="36">
        <v>17.142857142857142</v>
      </c>
      <c r="F42" s="85"/>
      <c r="G42" s="12"/>
      <c r="H42" s="12"/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>
      <c r="A43" s="12">
        <v>33</v>
      </c>
      <c r="B43" s="7">
        <v>170301110044</v>
      </c>
      <c r="C43" s="36">
        <v>29.28571428571429</v>
      </c>
      <c r="D43" s="36"/>
      <c r="E43" s="36">
        <v>12.857142857142856</v>
      </c>
      <c r="F43" s="85"/>
      <c r="G43" s="12"/>
      <c r="H43" s="12"/>
      <c r="I43" s="1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25">
      <c r="A44" s="12">
        <v>34</v>
      </c>
      <c r="B44" s="7">
        <v>170301110045</v>
      </c>
      <c r="C44" s="36">
        <v>25</v>
      </c>
      <c r="D44" s="36"/>
      <c r="E44" s="36">
        <v>10.714285714285714</v>
      </c>
      <c r="F44" s="85"/>
      <c r="G44" s="12"/>
      <c r="H44" s="12"/>
      <c r="I44" s="1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>
      <c r="A45" s="12">
        <v>35</v>
      </c>
      <c r="B45" s="7">
        <v>170301110046</v>
      </c>
      <c r="C45" s="36">
        <v>25.71428571428571</v>
      </c>
      <c r="D45" s="36"/>
      <c r="E45" s="36">
        <v>10</v>
      </c>
      <c r="F45" s="85"/>
      <c r="G45" s="12"/>
      <c r="H45" s="12"/>
      <c r="I45" s="1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25">
      <c r="A46" s="12">
        <v>36</v>
      </c>
      <c r="B46" s="7">
        <v>170301110047</v>
      </c>
      <c r="C46" s="36">
        <v>30.714285714285715</v>
      </c>
      <c r="D46" s="36"/>
      <c r="E46" s="36">
        <v>15.714285714285714</v>
      </c>
      <c r="F46" s="85"/>
      <c r="G46" s="12"/>
      <c r="H46" s="12"/>
      <c r="I46" s="1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4.25">
      <c r="A47" s="12">
        <v>37</v>
      </c>
      <c r="B47" s="7">
        <v>170301110048</v>
      </c>
      <c r="C47" s="36">
        <v>0.7142857142857143</v>
      </c>
      <c r="D47" s="36"/>
      <c r="E47" s="36">
        <v>2.142857142857143</v>
      </c>
      <c r="F47" s="85"/>
      <c r="G47" s="12"/>
      <c r="H47" s="12"/>
      <c r="I47" s="1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.25">
      <c r="A48" s="12">
        <v>38</v>
      </c>
      <c r="B48" s="7">
        <v>170301110050</v>
      </c>
      <c r="C48" s="36">
        <v>27.857142857142858</v>
      </c>
      <c r="D48" s="36"/>
      <c r="E48" s="36">
        <v>10</v>
      </c>
      <c r="F48" s="85"/>
      <c r="G48" s="12"/>
      <c r="H48" s="12"/>
      <c r="I48" s="1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4.25">
      <c r="A49" s="12">
        <v>39</v>
      </c>
      <c r="B49" s="7">
        <v>170301110052</v>
      </c>
      <c r="C49" s="36">
        <v>32.142857142857146</v>
      </c>
      <c r="D49" s="36"/>
      <c r="E49" s="36">
        <v>11.428571428571429</v>
      </c>
      <c r="F49" s="85"/>
      <c r="G49" s="12"/>
      <c r="H49" s="12"/>
      <c r="I49" s="1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4.25">
      <c r="A50" s="12">
        <v>40</v>
      </c>
      <c r="B50" s="7">
        <v>170301110054</v>
      </c>
      <c r="C50" s="36">
        <v>32.142857142857146</v>
      </c>
      <c r="D50" s="36"/>
      <c r="E50" s="36">
        <v>16.428571428571427</v>
      </c>
      <c r="F50" s="85"/>
      <c r="G50" s="12"/>
      <c r="H50" s="12"/>
      <c r="I50" s="1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4.25">
      <c r="A51" s="12">
        <v>41</v>
      </c>
      <c r="B51" s="7">
        <v>170301111056</v>
      </c>
      <c r="C51" s="36">
        <v>30</v>
      </c>
      <c r="D51" s="36"/>
      <c r="E51" s="36">
        <v>17.857142857142858</v>
      </c>
      <c r="F51" s="85"/>
      <c r="G51" s="12"/>
      <c r="H51" s="12"/>
      <c r="I51" s="1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4.25">
      <c r="A52" s="12">
        <v>42</v>
      </c>
      <c r="B52" s="7">
        <v>170301111057</v>
      </c>
      <c r="C52" s="36">
        <v>30.714285714285715</v>
      </c>
      <c r="D52" s="36"/>
      <c r="E52" s="36">
        <v>17.857142857142858</v>
      </c>
      <c r="F52" s="85"/>
      <c r="G52" s="12"/>
      <c r="H52" s="12"/>
      <c r="I52" s="1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4.25">
      <c r="A53" s="12">
        <v>43</v>
      </c>
      <c r="B53" s="7">
        <v>170301111058</v>
      </c>
      <c r="C53" s="36">
        <v>17.142857142857142</v>
      </c>
      <c r="D53" s="36"/>
      <c r="E53" s="36">
        <v>2.857142857142857</v>
      </c>
      <c r="F53" s="85"/>
      <c r="G53" s="12"/>
      <c r="H53" s="12"/>
      <c r="I53" s="1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4.25">
      <c r="A54" s="12">
        <v>44</v>
      </c>
      <c r="B54" s="7">
        <v>170301111059</v>
      </c>
      <c r="C54" s="36">
        <v>20.714285714285715</v>
      </c>
      <c r="D54" s="36"/>
      <c r="E54" s="36">
        <v>10</v>
      </c>
      <c r="F54" s="85"/>
      <c r="G54" s="12"/>
      <c r="H54" s="12"/>
      <c r="I54" s="1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4.25">
      <c r="A55" s="12">
        <v>45</v>
      </c>
      <c r="B55" s="7">
        <v>170301111060</v>
      </c>
      <c r="C55" s="36">
        <v>31.428571428571427</v>
      </c>
      <c r="D55" s="36"/>
      <c r="E55" s="36">
        <v>25</v>
      </c>
      <c r="F55" s="85"/>
      <c r="G55" s="12"/>
      <c r="H55" s="12"/>
      <c r="I55" s="1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4.25">
      <c r="A56" s="12">
        <v>46</v>
      </c>
      <c r="B56" s="7">
        <v>170301111061</v>
      </c>
      <c r="C56" s="36">
        <v>19.28571428571429</v>
      </c>
      <c r="D56" s="36"/>
      <c r="E56" s="36">
        <v>7.142857142857142</v>
      </c>
      <c r="F56" s="85"/>
      <c r="G56" s="12"/>
      <c r="H56" s="12"/>
      <c r="I56" s="1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4.25">
      <c r="A57" s="12">
        <v>47</v>
      </c>
      <c r="B57" s="7">
        <v>170301111063</v>
      </c>
      <c r="C57" s="36">
        <v>20.714285714285715</v>
      </c>
      <c r="D57" s="36"/>
      <c r="E57" s="36">
        <v>5.714285714285714</v>
      </c>
      <c r="F57" s="85"/>
      <c r="G57" s="12"/>
      <c r="H57" s="12"/>
      <c r="I57" s="1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4.25">
      <c r="A58" s="12">
        <v>48</v>
      </c>
      <c r="B58" s="7">
        <v>170301111064</v>
      </c>
      <c r="C58" s="36">
        <v>4.285714285714286</v>
      </c>
      <c r="D58" s="36"/>
      <c r="E58" s="36">
        <v>5.714285714285714</v>
      </c>
      <c r="F58" s="85"/>
      <c r="G58" s="12"/>
      <c r="H58" s="12"/>
      <c r="I58" s="1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</sheetData>
  <sheetProtection/>
  <mergeCells count="13">
    <mergeCell ref="A1:E1"/>
    <mergeCell ref="G1:P1"/>
    <mergeCell ref="A2:E2"/>
    <mergeCell ref="A3:E3"/>
    <mergeCell ref="Q3:Y7"/>
    <mergeCell ref="A4:E4"/>
    <mergeCell ref="A5:E5"/>
    <mergeCell ref="G15:J15"/>
    <mergeCell ref="G16:J16"/>
    <mergeCell ref="G17:J17"/>
    <mergeCell ref="G19:I19"/>
    <mergeCell ref="H20:I20"/>
    <mergeCell ref="H21:I2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58"/>
  <sheetViews>
    <sheetView zoomScale="152" zoomScaleNormal="152" zoomScalePageLayoutView="0" workbookViewId="0" topLeftCell="J6">
      <selection activeCell="Q15" sqref="Q15:U16"/>
    </sheetView>
  </sheetViews>
  <sheetFormatPr defaultColWidth="9.140625" defaultRowHeight="15"/>
  <cols>
    <col min="2" max="2" width="14.28125" style="0" customWidth="1"/>
    <col min="3" max="3" width="12.28125" style="0" bestFit="1" customWidth="1"/>
    <col min="4" max="4" width="12.28125" style="0" customWidth="1"/>
    <col min="5" max="5" width="12.28125" style="0" bestFit="1" customWidth="1"/>
    <col min="6" max="6" width="12.28125" style="0" customWidth="1"/>
    <col min="7" max="7" width="27.57421875" style="0" bestFit="1" customWidth="1"/>
    <col min="8" max="8" width="11.421875" style="0" bestFit="1" customWidth="1"/>
    <col min="9" max="9" width="18.8515625" style="0" bestFit="1" customWidth="1"/>
    <col min="10" max="10" width="28.7109375" style="0" bestFit="1" customWidth="1"/>
    <col min="11" max="11" width="15.140625" style="0" bestFit="1" customWidth="1"/>
    <col min="12" max="12" width="4.421875" style="0" bestFit="1" customWidth="1"/>
    <col min="13" max="16" width="4.28125" style="0" bestFit="1" customWidth="1"/>
    <col min="17" max="21" width="7.140625" style="0" bestFit="1" customWidth="1"/>
    <col min="22" max="22" width="5.140625" style="0" bestFit="1" customWidth="1"/>
    <col min="23" max="25" width="5.421875" style="0" bestFit="1" customWidth="1"/>
  </cols>
  <sheetData>
    <row r="1" spans="1:25" ht="14.25">
      <c r="A1" s="301" t="s">
        <v>110</v>
      </c>
      <c r="B1" s="330"/>
      <c r="C1" s="330"/>
      <c r="D1" s="330"/>
      <c r="E1" s="330"/>
      <c r="F1" s="190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"/>
      <c r="R1" s="1"/>
      <c r="S1" s="1"/>
      <c r="T1" s="1"/>
      <c r="U1" s="1"/>
      <c r="V1" s="1"/>
      <c r="W1" s="1"/>
      <c r="X1" s="1"/>
      <c r="Y1" s="1"/>
    </row>
    <row r="2" spans="1:25" ht="14.25" customHeight="1" thickBot="1">
      <c r="A2" s="301" t="s">
        <v>0</v>
      </c>
      <c r="B2" s="330"/>
      <c r="C2" s="330"/>
      <c r="D2" s="330"/>
      <c r="E2" s="330"/>
      <c r="F2" s="190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1"/>
      <c r="R2" s="1"/>
      <c r="S2" s="1"/>
      <c r="T2" s="1"/>
      <c r="U2" s="1"/>
      <c r="V2" s="1"/>
      <c r="W2" s="1"/>
      <c r="X2" s="1"/>
      <c r="Y2" s="1"/>
    </row>
    <row r="3" spans="1:25" ht="14.25">
      <c r="A3" s="301" t="s">
        <v>167</v>
      </c>
      <c r="B3" s="330"/>
      <c r="C3" s="330"/>
      <c r="D3" s="330"/>
      <c r="E3" s="330"/>
      <c r="F3" s="190"/>
      <c r="G3" s="46"/>
      <c r="H3" s="81"/>
      <c r="I3" s="46" t="s">
        <v>230</v>
      </c>
      <c r="J3" s="5" t="s">
        <v>231</v>
      </c>
      <c r="K3" s="5" t="s">
        <v>232</v>
      </c>
      <c r="L3" s="247"/>
      <c r="M3" s="247"/>
      <c r="N3" s="247"/>
      <c r="O3" s="247"/>
      <c r="P3" s="247"/>
      <c r="Q3" s="309" t="s">
        <v>254</v>
      </c>
      <c r="R3" s="309"/>
      <c r="S3" s="309"/>
      <c r="T3" s="309"/>
      <c r="U3" s="309"/>
      <c r="V3" s="309"/>
      <c r="W3" s="309"/>
      <c r="X3" s="309"/>
      <c r="Y3" s="310"/>
    </row>
    <row r="4" spans="1:25" ht="15">
      <c r="A4" s="301" t="s">
        <v>168</v>
      </c>
      <c r="B4" s="330"/>
      <c r="C4" s="330"/>
      <c r="D4" s="330"/>
      <c r="E4" s="330"/>
      <c r="F4" s="190"/>
      <c r="G4" s="46" t="s">
        <v>256</v>
      </c>
      <c r="H4" s="39"/>
      <c r="I4" s="31"/>
      <c r="J4" s="219" t="s">
        <v>233</v>
      </c>
      <c r="K4" s="219">
        <v>3</v>
      </c>
      <c r="L4" s="247"/>
      <c r="M4" s="247"/>
      <c r="N4" s="247"/>
      <c r="O4" s="247"/>
      <c r="P4" s="247"/>
      <c r="Q4" s="312"/>
      <c r="R4" s="355"/>
      <c r="S4" s="355"/>
      <c r="T4" s="355"/>
      <c r="U4" s="355"/>
      <c r="V4" s="355"/>
      <c r="W4" s="355"/>
      <c r="X4" s="355"/>
      <c r="Y4" s="313"/>
    </row>
    <row r="5" spans="1:25" ht="15">
      <c r="A5" s="301" t="s">
        <v>169</v>
      </c>
      <c r="B5" s="330"/>
      <c r="C5" s="330"/>
      <c r="D5" s="330"/>
      <c r="E5" s="330"/>
      <c r="F5" s="190"/>
      <c r="G5" s="46" t="s">
        <v>234</v>
      </c>
      <c r="H5" s="75">
        <f>D12</f>
        <v>82.6086956521739</v>
      </c>
      <c r="I5" s="31"/>
      <c r="J5" s="220" t="s">
        <v>235</v>
      </c>
      <c r="K5" s="220">
        <v>2</v>
      </c>
      <c r="L5" s="247"/>
      <c r="M5" s="247"/>
      <c r="N5" s="247"/>
      <c r="O5" s="247"/>
      <c r="P5" s="247"/>
      <c r="Q5" s="312"/>
      <c r="R5" s="355"/>
      <c r="S5" s="355"/>
      <c r="T5" s="355"/>
      <c r="U5" s="355"/>
      <c r="V5" s="355"/>
      <c r="W5" s="355"/>
      <c r="X5" s="355"/>
      <c r="Y5" s="313"/>
    </row>
    <row r="6" spans="1:25" ht="15">
      <c r="A6" s="12"/>
      <c r="B6" s="52" t="s">
        <v>1</v>
      </c>
      <c r="C6" s="14" t="s">
        <v>76</v>
      </c>
      <c r="D6" s="124"/>
      <c r="E6" s="124" t="s">
        <v>77</v>
      </c>
      <c r="F6" s="127"/>
      <c r="G6" s="46" t="s">
        <v>236</v>
      </c>
      <c r="H6" s="75">
        <f>F12</f>
        <v>39.130434782608695</v>
      </c>
      <c r="I6" s="31"/>
      <c r="J6" s="221" t="s">
        <v>237</v>
      </c>
      <c r="K6" s="221">
        <v>1</v>
      </c>
      <c r="L6" s="247"/>
      <c r="M6" s="247"/>
      <c r="N6" s="247"/>
      <c r="O6" s="247"/>
      <c r="P6" s="247"/>
      <c r="Q6" s="312"/>
      <c r="R6" s="355"/>
      <c r="S6" s="355"/>
      <c r="T6" s="355"/>
      <c r="U6" s="355"/>
      <c r="V6" s="355"/>
      <c r="W6" s="355"/>
      <c r="X6" s="355"/>
      <c r="Y6" s="313"/>
    </row>
    <row r="7" spans="1:25" ht="15.75" thickBot="1">
      <c r="A7" s="12"/>
      <c r="B7" s="52" t="s">
        <v>2</v>
      </c>
      <c r="C7" s="53" t="s">
        <v>78</v>
      </c>
      <c r="D7" s="207"/>
      <c r="E7" s="207" t="s">
        <v>78</v>
      </c>
      <c r="F7" s="193"/>
      <c r="G7" s="46" t="s">
        <v>238</v>
      </c>
      <c r="H7" s="79">
        <f>AVERAGE(H5:H6)</f>
        <v>60.8695652173913</v>
      </c>
      <c r="I7" s="88">
        <v>0.6</v>
      </c>
      <c r="J7" s="222" t="s">
        <v>239</v>
      </c>
      <c r="K7" s="222">
        <v>0</v>
      </c>
      <c r="L7" s="247"/>
      <c r="M7" s="247"/>
      <c r="N7" s="247"/>
      <c r="O7" s="247"/>
      <c r="P7" s="247"/>
      <c r="Q7" s="315"/>
      <c r="R7" s="315"/>
      <c r="S7" s="315"/>
      <c r="T7" s="315"/>
      <c r="U7" s="315"/>
      <c r="V7" s="315"/>
      <c r="W7" s="315"/>
      <c r="X7" s="315"/>
      <c r="Y7" s="316"/>
    </row>
    <row r="8" spans="1:25" ht="14.25">
      <c r="A8" s="12"/>
      <c r="B8" s="52" t="s">
        <v>3</v>
      </c>
      <c r="C8" s="53" t="s">
        <v>4</v>
      </c>
      <c r="D8" s="207"/>
      <c r="E8" s="207" t="s">
        <v>84</v>
      </c>
      <c r="F8" s="193"/>
      <c r="G8" s="46" t="s">
        <v>240</v>
      </c>
      <c r="H8" s="143" t="s">
        <v>114</v>
      </c>
      <c r="I8" s="144"/>
      <c r="J8" s="144"/>
      <c r="K8" s="144"/>
      <c r="L8" s="247"/>
      <c r="M8" s="247"/>
      <c r="N8" s="247"/>
      <c r="O8" s="247"/>
      <c r="P8" s="247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2"/>
      <c r="B9" s="52" t="s">
        <v>5</v>
      </c>
      <c r="C9" s="53" t="s">
        <v>75</v>
      </c>
      <c r="D9" s="53"/>
      <c r="E9" s="53" t="s">
        <v>75</v>
      </c>
      <c r="F9" s="218"/>
      <c r="G9" s="216"/>
      <c r="H9" s="245"/>
      <c r="I9" s="245"/>
      <c r="J9" s="259"/>
      <c r="K9" s="54" t="s">
        <v>82</v>
      </c>
      <c r="L9" s="54" t="s">
        <v>89</v>
      </c>
      <c r="M9" s="29" t="s">
        <v>97</v>
      </c>
      <c r="N9" s="29" t="s">
        <v>98</v>
      </c>
      <c r="O9" s="29" t="s">
        <v>99</v>
      </c>
      <c r="P9" s="29" t="s">
        <v>100</v>
      </c>
      <c r="Q9" s="29" t="s">
        <v>101</v>
      </c>
      <c r="R9" s="29" t="s">
        <v>102</v>
      </c>
      <c r="S9" s="29" t="s">
        <v>103</v>
      </c>
      <c r="T9" s="29" t="s">
        <v>104</v>
      </c>
      <c r="U9" s="29" t="s">
        <v>109</v>
      </c>
      <c r="V9" s="29" t="s">
        <v>105</v>
      </c>
      <c r="W9" s="29" t="s">
        <v>106</v>
      </c>
      <c r="X9" s="29" t="s">
        <v>107</v>
      </c>
      <c r="Y9" s="29" t="s">
        <v>108</v>
      </c>
    </row>
    <row r="10" spans="1:25" ht="15">
      <c r="A10" s="12"/>
      <c r="B10" s="52" t="s">
        <v>8</v>
      </c>
      <c r="C10" s="53">
        <v>50</v>
      </c>
      <c r="D10" s="86">
        <f>0.5*C10</f>
        <v>25</v>
      </c>
      <c r="E10" s="19">
        <v>50</v>
      </c>
      <c r="F10" s="86">
        <f>0.5*E10</f>
        <v>25</v>
      </c>
      <c r="G10" s="203" t="s">
        <v>6</v>
      </c>
      <c r="H10" s="245"/>
      <c r="I10" s="245"/>
      <c r="J10" s="245"/>
      <c r="K10" s="46">
        <v>3</v>
      </c>
      <c r="L10" s="46">
        <v>3</v>
      </c>
      <c r="M10" s="31">
        <v>3</v>
      </c>
      <c r="N10" s="31">
        <v>3</v>
      </c>
      <c r="O10" s="31">
        <v>3</v>
      </c>
      <c r="P10" s="31">
        <v>3</v>
      </c>
      <c r="Q10" s="31"/>
      <c r="R10" s="31"/>
      <c r="S10" s="31"/>
      <c r="T10" s="31"/>
      <c r="U10" s="31"/>
      <c r="V10" s="31">
        <v>3</v>
      </c>
      <c r="W10" s="31">
        <v>3</v>
      </c>
      <c r="X10" s="31">
        <v>3</v>
      </c>
      <c r="Y10" s="31">
        <v>3</v>
      </c>
    </row>
    <row r="11" spans="1:25" ht="15">
      <c r="A11" s="12">
        <v>1</v>
      </c>
      <c r="B11" s="7">
        <v>170301110004</v>
      </c>
      <c r="C11" s="36">
        <v>9</v>
      </c>
      <c r="D11" s="75">
        <f>COUNTIF(C11:C56,"&gt;="&amp;D10)</f>
        <v>38</v>
      </c>
      <c r="E11" s="36">
        <v>4</v>
      </c>
      <c r="F11" s="75">
        <f>COUNTIF(E11:E56,"&gt;="&amp;F10)</f>
        <v>18</v>
      </c>
      <c r="G11" s="203" t="s">
        <v>7</v>
      </c>
      <c r="H11" s="245"/>
      <c r="I11" s="245"/>
      <c r="J11" s="245"/>
      <c r="K11" s="23">
        <v>3</v>
      </c>
      <c r="L11" s="23">
        <v>3</v>
      </c>
      <c r="M11" s="31">
        <v>3</v>
      </c>
      <c r="N11" s="31">
        <v>3</v>
      </c>
      <c r="O11" s="31">
        <v>3</v>
      </c>
      <c r="P11" s="31">
        <v>3</v>
      </c>
      <c r="Q11" s="31"/>
      <c r="R11" s="31"/>
      <c r="S11" s="31"/>
      <c r="T11" s="31"/>
      <c r="U11" s="31"/>
      <c r="V11" s="31">
        <v>3</v>
      </c>
      <c r="W11" s="31">
        <v>3</v>
      </c>
      <c r="X11" s="31">
        <v>3</v>
      </c>
      <c r="Y11" s="31">
        <v>3</v>
      </c>
    </row>
    <row r="12" spans="1:25" ht="15">
      <c r="A12" s="12">
        <v>2</v>
      </c>
      <c r="B12" s="7">
        <v>170301110006</v>
      </c>
      <c r="C12" s="36">
        <v>33</v>
      </c>
      <c r="D12" s="75">
        <f>D11/$A$56*100</f>
        <v>82.6086956521739</v>
      </c>
      <c r="E12" s="36">
        <v>26</v>
      </c>
      <c r="F12" s="75">
        <f>F11/$A$56*100</f>
        <v>39.130434782608695</v>
      </c>
      <c r="G12" s="203" t="s">
        <v>72</v>
      </c>
      <c r="H12" s="245"/>
      <c r="I12" s="245"/>
      <c r="J12" s="245"/>
      <c r="K12" s="23">
        <v>3</v>
      </c>
      <c r="L12" s="23">
        <v>3</v>
      </c>
      <c r="M12" s="31">
        <v>3</v>
      </c>
      <c r="N12" s="31">
        <v>3</v>
      </c>
      <c r="O12" s="31">
        <v>3</v>
      </c>
      <c r="P12" s="31">
        <v>3</v>
      </c>
      <c r="Q12" s="31"/>
      <c r="R12" s="31"/>
      <c r="S12" s="31"/>
      <c r="T12" s="31"/>
      <c r="U12" s="31"/>
      <c r="V12" s="31">
        <v>3</v>
      </c>
      <c r="W12" s="31">
        <v>3</v>
      </c>
      <c r="X12" s="31">
        <v>3</v>
      </c>
      <c r="Y12" s="31">
        <v>3</v>
      </c>
    </row>
    <row r="13" spans="1:25" ht="15">
      <c r="A13" s="12">
        <v>3</v>
      </c>
      <c r="B13" s="7">
        <v>170301110007</v>
      </c>
      <c r="C13" s="36">
        <v>20</v>
      </c>
      <c r="D13" s="36"/>
      <c r="E13" s="36">
        <v>10</v>
      </c>
      <c r="F13" s="83"/>
      <c r="G13" s="203" t="s">
        <v>73</v>
      </c>
      <c r="H13" s="245"/>
      <c r="I13" s="245"/>
      <c r="J13" s="245"/>
      <c r="K13" s="23"/>
      <c r="L13" s="23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1:25" ht="15">
      <c r="A14" s="12">
        <v>4</v>
      </c>
      <c r="B14" s="7">
        <v>170301110008</v>
      </c>
      <c r="C14" s="36">
        <v>41</v>
      </c>
      <c r="D14" s="36"/>
      <c r="E14" s="36">
        <v>19</v>
      </c>
      <c r="F14" s="83"/>
      <c r="G14" s="203" t="s">
        <v>74</v>
      </c>
      <c r="H14" s="245"/>
      <c r="I14" s="245"/>
      <c r="J14" s="245"/>
      <c r="K14" s="23"/>
      <c r="L14" s="23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1:25" ht="15">
      <c r="A15" s="12">
        <v>5</v>
      </c>
      <c r="B15" s="7">
        <v>170301110012</v>
      </c>
      <c r="C15" s="36">
        <v>33</v>
      </c>
      <c r="D15" s="36"/>
      <c r="E15" s="36">
        <v>17</v>
      </c>
      <c r="F15" s="83"/>
      <c r="G15" s="319" t="s">
        <v>259</v>
      </c>
      <c r="H15" s="340"/>
      <c r="I15" s="340"/>
      <c r="J15" s="340"/>
      <c r="K15" s="25">
        <f aca="true" t="shared" si="0" ref="K15:Y15">AVERAGE(K10:K14)</f>
        <v>3</v>
      </c>
      <c r="L15" s="25">
        <f t="shared" si="0"/>
        <v>3</v>
      </c>
      <c r="M15" s="25">
        <f t="shared" si="0"/>
        <v>3</v>
      </c>
      <c r="N15" s="25">
        <f t="shared" si="0"/>
        <v>3</v>
      </c>
      <c r="O15" s="25">
        <f t="shared" si="0"/>
        <v>3</v>
      </c>
      <c r="P15" s="25">
        <f t="shared" si="0"/>
        <v>3</v>
      </c>
      <c r="Q15" s="25"/>
      <c r="R15" s="25"/>
      <c r="S15" s="25"/>
      <c r="T15" s="25"/>
      <c r="U15" s="25"/>
      <c r="V15" s="25">
        <f t="shared" si="0"/>
        <v>3</v>
      </c>
      <c r="W15" s="25">
        <f t="shared" si="0"/>
        <v>3</v>
      </c>
      <c r="X15" s="25">
        <f t="shared" si="0"/>
        <v>3</v>
      </c>
      <c r="Y15" s="25">
        <f t="shared" si="0"/>
        <v>3</v>
      </c>
    </row>
    <row r="16" spans="1:25" ht="15">
      <c r="A16" s="12">
        <v>6</v>
      </c>
      <c r="B16" s="7">
        <v>170301110013</v>
      </c>
      <c r="C16" s="36">
        <v>41</v>
      </c>
      <c r="D16" s="36"/>
      <c r="E16" s="36">
        <v>24</v>
      </c>
      <c r="F16" s="84"/>
      <c r="G16" s="351" t="s">
        <v>83</v>
      </c>
      <c r="H16" s="352"/>
      <c r="I16" s="352"/>
      <c r="J16" s="352"/>
      <c r="K16" s="120">
        <f>K15*$H$7/100</f>
        <v>1.8260869565217388</v>
      </c>
      <c r="L16" s="120">
        <f aca="true" t="shared" si="1" ref="L16:Y16">L15*$H$7/100</f>
        <v>1.8260869565217388</v>
      </c>
      <c r="M16" s="120">
        <f t="shared" si="1"/>
        <v>1.8260869565217388</v>
      </c>
      <c r="N16" s="120">
        <f t="shared" si="1"/>
        <v>1.8260869565217388</v>
      </c>
      <c r="O16" s="120">
        <f t="shared" si="1"/>
        <v>1.8260869565217388</v>
      </c>
      <c r="P16" s="120">
        <f t="shared" si="1"/>
        <v>1.8260869565217388</v>
      </c>
      <c r="Q16" s="120"/>
      <c r="R16" s="120"/>
      <c r="S16" s="120"/>
      <c r="T16" s="120"/>
      <c r="U16" s="120"/>
      <c r="V16" s="120">
        <f t="shared" si="1"/>
        <v>1.8260869565217388</v>
      </c>
      <c r="W16" s="120">
        <f t="shared" si="1"/>
        <v>1.8260869565217388</v>
      </c>
      <c r="X16" s="120">
        <f t="shared" si="1"/>
        <v>1.8260869565217388</v>
      </c>
      <c r="Y16" s="120">
        <f t="shared" si="1"/>
        <v>1.8260869565217388</v>
      </c>
    </row>
    <row r="17" spans="1:25" ht="14.25">
      <c r="A17" s="12">
        <v>7</v>
      </c>
      <c r="B17" s="7">
        <v>170301110014</v>
      </c>
      <c r="C17" s="36">
        <v>36</v>
      </c>
      <c r="D17" s="83"/>
      <c r="E17" s="83">
        <v>18</v>
      </c>
      <c r="F17" s="85"/>
      <c r="G17" s="362"/>
      <c r="H17" s="362"/>
      <c r="I17" s="362"/>
      <c r="J17" s="362"/>
      <c r="K17" s="246"/>
      <c r="L17" s="24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2">
        <v>8</v>
      </c>
      <c r="B18" s="7">
        <v>170301110016</v>
      </c>
      <c r="C18" s="36">
        <v>33</v>
      </c>
      <c r="D18" s="83"/>
      <c r="E18" s="83">
        <v>12</v>
      </c>
      <c r="F18" s="85"/>
      <c r="G18" s="257"/>
      <c r="H18" s="257"/>
      <c r="I18" s="257"/>
      <c r="J18" s="246"/>
      <c r="K18" s="246"/>
      <c r="L18" s="246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12">
        <v>9</v>
      </c>
      <c r="B19" s="7">
        <v>170301110017</v>
      </c>
      <c r="C19" s="36">
        <v>42</v>
      </c>
      <c r="D19" s="83"/>
      <c r="E19" s="83">
        <v>22</v>
      </c>
      <c r="F19" s="85"/>
      <c r="G19" s="333"/>
      <c r="H19" s="333"/>
      <c r="I19" s="333"/>
      <c r="J19" s="246"/>
      <c r="K19" s="246"/>
      <c r="L19" s="24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2">
        <v>10</v>
      </c>
      <c r="B20" s="7">
        <v>170301110019</v>
      </c>
      <c r="C20" s="36">
        <v>41</v>
      </c>
      <c r="D20" s="83"/>
      <c r="E20" s="83">
        <v>23</v>
      </c>
      <c r="F20" s="85"/>
      <c r="G20" s="258"/>
      <c r="H20" s="334"/>
      <c r="I20" s="334"/>
      <c r="J20" s="246"/>
      <c r="K20" s="247"/>
      <c r="L20" s="246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2">
        <v>11</v>
      </c>
      <c r="B21" s="7">
        <v>170301110020</v>
      </c>
      <c r="C21" s="36">
        <v>4</v>
      </c>
      <c r="D21" s="83"/>
      <c r="E21" s="83">
        <v>6</v>
      </c>
      <c r="F21" s="85"/>
      <c r="G21" s="258"/>
      <c r="H21" s="334"/>
      <c r="I21" s="334"/>
      <c r="J21" s="246"/>
      <c r="K21" s="246"/>
      <c r="L21" s="246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>
      <c r="A22" s="12">
        <v>12</v>
      </c>
      <c r="B22" s="7">
        <v>170301110021</v>
      </c>
      <c r="C22" s="36">
        <v>45</v>
      </c>
      <c r="D22" s="83"/>
      <c r="E22" s="83">
        <v>30</v>
      </c>
      <c r="F22" s="85"/>
      <c r="G22" s="257"/>
      <c r="H22" s="257"/>
      <c r="I22" s="257"/>
      <c r="J22" s="246"/>
      <c r="K22" s="246"/>
      <c r="L22" s="246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12">
        <v>13</v>
      </c>
      <c r="B23" s="7">
        <v>170301110022</v>
      </c>
      <c r="C23" s="36">
        <v>46</v>
      </c>
      <c r="D23" s="83"/>
      <c r="E23" s="83">
        <v>26</v>
      </c>
      <c r="F23" s="85"/>
      <c r="G23" s="257"/>
      <c r="H23" s="257"/>
      <c r="I23" s="257"/>
      <c r="J23" s="246"/>
      <c r="K23" s="246"/>
      <c r="L23" s="246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12">
        <v>14</v>
      </c>
      <c r="B24" s="7">
        <v>170301110023</v>
      </c>
      <c r="C24" s="36">
        <v>47</v>
      </c>
      <c r="D24" s="36"/>
      <c r="E24" s="36">
        <v>31</v>
      </c>
      <c r="F24" s="85"/>
      <c r="G24" s="12"/>
      <c r="H24" s="12"/>
      <c r="I24" s="1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>
      <c r="A25" s="12">
        <v>15</v>
      </c>
      <c r="B25" s="7">
        <v>170301110025</v>
      </c>
      <c r="C25" s="36">
        <v>40</v>
      </c>
      <c r="D25" s="36"/>
      <c r="E25" s="36">
        <v>24</v>
      </c>
      <c r="F25" s="85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>
      <c r="A26" s="12">
        <v>16</v>
      </c>
      <c r="B26" s="7">
        <v>170301110027</v>
      </c>
      <c r="C26" s="36">
        <v>39</v>
      </c>
      <c r="D26" s="36"/>
      <c r="E26" s="36">
        <v>20</v>
      </c>
      <c r="F26" s="85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12">
        <v>17</v>
      </c>
      <c r="B27" s="7">
        <v>170301110028</v>
      </c>
      <c r="C27" s="36">
        <v>43</v>
      </c>
      <c r="D27" s="36"/>
      <c r="E27" s="36">
        <v>29</v>
      </c>
      <c r="F27" s="85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>
      <c r="A28" s="12">
        <v>18</v>
      </c>
      <c r="B28" s="7">
        <v>170301110036</v>
      </c>
      <c r="C28" s="36">
        <v>40</v>
      </c>
      <c r="D28" s="36"/>
      <c r="E28" s="36">
        <v>24</v>
      </c>
      <c r="F28" s="85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>
      <c r="A29" s="12">
        <v>19</v>
      </c>
      <c r="B29" s="7">
        <v>170301110042</v>
      </c>
      <c r="C29" s="36">
        <v>41</v>
      </c>
      <c r="D29" s="36"/>
      <c r="E29" s="36">
        <v>25</v>
      </c>
      <c r="F29" s="85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>
      <c r="A30" s="12">
        <v>20</v>
      </c>
      <c r="B30" s="7">
        <v>170301110044</v>
      </c>
      <c r="C30" s="36">
        <v>40</v>
      </c>
      <c r="D30" s="36"/>
      <c r="E30" s="36">
        <v>17</v>
      </c>
      <c r="F30" s="85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>
      <c r="A31" s="12">
        <v>21</v>
      </c>
      <c r="B31" s="7">
        <v>170301110045</v>
      </c>
      <c r="C31" s="36">
        <v>38</v>
      </c>
      <c r="D31" s="36"/>
      <c r="E31" s="36">
        <v>25</v>
      </c>
      <c r="F31" s="85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25">
      <c r="A32" s="12">
        <v>22</v>
      </c>
      <c r="B32" s="7">
        <v>170301110046</v>
      </c>
      <c r="C32" s="36">
        <v>35</v>
      </c>
      <c r="D32" s="36"/>
      <c r="E32" s="36">
        <v>20</v>
      </c>
      <c r="F32" s="85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>
      <c r="A33" s="12">
        <v>23</v>
      </c>
      <c r="B33" s="7">
        <v>170301110047</v>
      </c>
      <c r="C33" s="36">
        <v>40</v>
      </c>
      <c r="D33" s="36"/>
      <c r="E33" s="36">
        <v>23</v>
      </c>
      <c r="F33" s="85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25">
      <c r="A34" s="12">
        <v>24</v>
      </c>
      <c r="B34" s="7">
        <v>170301110048</v>
      </c>
      <c r="C34" s="36">
        <v>4</v>
      </c>
      <c r="D34" s="36"/>
      <c r="E34" s="36">
        <v>6</v>
      </c>
      <c r="F34" s="85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>
      <c r="A35" s="12">
        <v>25</v>
      </c>
      <c r="B35" s="7">
        <v>170301110050</v>
      </c>
      <c r="C35" s="36">
        <v>42</v>
      </c>
      <c r="D35" s="36"/>
      <c r="E35" s="36">
        <v>28</v>
      </c>
      <c r="F35" s="85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2">
        <v>26</v>
      </c>
      <c r="B36" s="7">
        <v>170301110052</v>
      </c>
      <c r="C36" s="36">
        <v>20</v>
      </c>
      <c r="D36" s="36"/>
      <c r="E36" s="36">
        <v>4</v>
      </c>
      <c r="F36" s="85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>
      <c r="A37" s="12">
        <v>27</v>
      </c>
      <c r="B37" s="7">
        <v>170301110054</v>
      </c>
      <c r="C37" s="36">
        <v>38</v>
      </c>
      <c r="D37" s="36"/>
      <c r="E37" s="36">
        <v>28</v>
      </c>
      <c r="F37" s="85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>
      <c r="A38" s="12">
        <v>28</v>
      </c>
      <c r="B38" s="7">
        <v>170301111057</v>
      </c>
      <c r="C38" s="36">
        <v>42</v>
      </c>
      <c r="D38" s="36"/>
      <c r="E38" s="36">
        <v>21</v>
      </c>
      <c r="F38" s="85"/>
      <c r="G38" s="12"/>
      <c r="H38" s="12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12">
        <v>29</v>
      </c>
      <c r="B39" s="7">
        <v>170301111060</v>
      </c>
      <c r="C39" s="36">
        <v>36</v>
      </c>
      <c r="D39" s="36"/>
      <c r="E39" s="36">
        <v>27</v>
      </c>
      <c r="F39" s="85"/>
      <c r="G39" s="12"/>
      <c r="H39" s="12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>
      <c r="A40" s="12">
        <v>30</v>
      </c>
      <c r="B40" s="7">
        <v>170301111061</v>
      </c>
      <c r="C40" s="36">
        <v>4</v>
      </c>
      <c r="D40" s="36"/>
      <c r="E40" s="36">
        <v>4</v>
      </c>
      <c r="F40" s="85"/>
      <c r="G40" s="12"/>
      <c r="H40" s="12"/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>
      <c r="A41" s="12">
        <v>31</v>
      </c>
      <c r="B41" s="7">
        <v>170301111062</v>
      </c>
      <c r="C41" s="36">
        <v>6</v>
      </c>
      <c r="D41" s="36"/>
      <c r="E41" s="36">
        <v>6</v>
      </c>
      <c r="F41" s="85"/>
      <c r="G41" s="12"/>
      <c r="H41" s="12"/>
      <c r="I41" s="1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>
      <c r="A42" s="12">
        <v>32</v>
      </c>
      <c r="B42" s="7">
        <v>170301110031</v>
      </c>
      <c r="C42" s="36">
        <v>33</v>
      </c>
      <c r="D42" s="36"/>
      <c r="E42" s="36">
        <v>18</v>
      </c>
      <c r="F42" s="85"/>
      <c r="G42" s="12"/>
      <c r="H42" s="12"/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>
      <c r="A43" s="12">
        <v>33</v>
      </c>
      <c r="B43" s="7">
        <v>170301110037</v>
      </c>
      <c r="C43" s="36">
        <v>42</v>
      </c>
      <c r="D43" s="36"/>
      <c r="E43" s="36">
        <v>17</v>
      </c>
      <c r="F43" s="85"/>
      <c r="G43" s="12"/>
      <c r="H43" s="12"/>
      <c r="I43" s="1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25">
      <c r="A44" s="12">
        <v>34</v>
      </c>
      <c r="B44" s="7">
        <v>170301110039</v>
      </c>
      <c r="C44" s="36">
        <v>36</v>
      </c>
      <c r="D44" s="36"/>
      <c r="E44" s="36">
        <v>18</v>
      </c>
      <c r="F44" s="85"/>
      <c r="G44" s="12"/>
      <c r="H44" s="12"/>
      <c r="I44" s="1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>
      <c r="A45" s="12">
        <v>35</v>
      </c>
      <c r="B45" s="7">
        <v>170301111056</v>
      </c>
      <c r="C45" s="36">
        <v>41</v>
      </c>
      <c r="D45" s="36"/>
      <c r="E45" s="36">
        <v>16</v>
      </c>
      <c r="F45" s="85"/>
      <c r="G45" s="12"/>
      <c r="H45" s="12"/>
      <c r="I45" s="1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25">
      <c r="A46" s="12">
        <v>36</v>
      </c>
      <c r="B46" s="7">
        <v>170301110015</v>
      </c>
      <c r="C46" s="36">
        <v>34</v>
      </c>
      <c r="D46" s="36"/>
      <c r="E46" s="36">
        <v>12</v>
      </c>
      <c r="F46" s="85"/>
      <c r="G46" s="12"/>
      <c r="H46" s="12"/>
      <c r="I46" s="1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4.25">
      <c r="A47" s="12">
        <v>37</v>
      </c>
      <c r="B47" s="7">
        <v>170301111059</v>
      </c>
      <c r="C47" s="36">
        <v>16</v>
      </c>
      <c r="D47" s="36"/>
      <c r="E47" s="36">
        <v>15</v>
      </c>
      <c r="F47" s="85"/>
      <c r="G47" s="12"/>
      <c r="H47" s="12"/>
      <c r="I47" s="1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.25">
      <c r="A48" s="12">
        <v>38</v>
      </c>
      <c r="B48" s="7">
        <v>170101110005</v>
      </c>
      <c r="C48" s="36">
        <v>43</v>
      </c>
      <c r="D48" s="36"/>
      <c r="E48" s="36">
        <v>43</v>
      </c>
      <c r="F48" s="85"/>
      <c r="G48" s="12"/>
      <c r="H48" s="12"/>
      <c r="I48" s="1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4.25">
      <c r="A49" s="12">
        <v>39</v>
      </c>
      <c r="B49" s="7">
        <v>170101110007</v>
      </c>
      <c r="C49" s="36">
        <v>41</v>
      </c>
      <c r="D49" s="36"/>
      <c r="E49" s="36">
        <v>34</v>
      </c>
      <c r="F49" s="85"/>
      <c r="G49" s="12"/>
      <c r="H49" s="12"/>
      <c r="I49" s="1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4.25">
      <c r="A50" s="12">
        <v>40</v>
      </c>
      <c r="B50" s="7">
        <v>170101110010</v>
      </c>
      <c r="C50" s="36">
        <v>39</v>
      </c>
      <c r="D50" s="36"/>
      <c r="E50" s="36">
        <v>15</v>
      </c>
      <c r="F50" s="85"/>
      <c r="G50" s="12"/>
      <c r="H50" s="12"/>
      <c r="I50" s="1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4.25">
      <c r="A51" s="12">
        <v>41</v>
      </c>
      <c r="B51" s="7">
        <v>170101110011</v>
      </c>
      <c r="C51" s="36">
        <v>46</v>
      </c>
      <c r="D51" s="36"/>
      <c r="E51" s="36">
        <v>40</v>
      </c>
      <c r="F51" s="85"/>
      <c r="G51" s="12"/>
      <c r="H51" s="12"/>
      <c r="I51" s="1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4.25">
      <c r="A52" s="12">
        <v>42</v>
      </c>
      <c r="B52" s="7">
        <v>170101110013</v>
      </c>
      <c r="C52" s="36">
        <v>40</v>
      </c>
      <c r="D52" s="36"/>
      <c r="E52" s="36">
        <v>36</v>
      </c>
      <c r="F52" s="85"/>
      <c r="G52" s="12"/>
      <c r="H52" s="12"/>
      <c r="I52" s="1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4.25">
      <c r="A53" s="12">
        <v>43</v>
      </c>
      <c r="B53" s="7">
        <v>170101111015</v>
      </c>
      <c r="C53" s="36">
        <v>32</v>
      </c>
      <c r="D53" s="36"/>
      <c r="E53" s="36">
        <v>33</v>
      </c>
      <c r="F53" s="85"/>
      <c r="G53" s="12"/>
      <c r="H53" s="12"/>
      <c r="I53" s="1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4.25">
      <c r="A54" s="12">
        <v>44</v>
      </c>
      <c r="B54" s="7">
        <v>170101111016</v>
      </c>
      <c r="C54" s="36">
        <v>31</v>
      </c>
      <c r="D54" s="36"/>
      <c r="E54" s="36">
        <v>26</v>
      </c>
      <c r="F54" s="85"/>
      <c r="G54" s="12"/>
      <c r="H54" s="12"/>
      <c r="I54" s="1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4.25">
      <c r="A55" s="12">
        <v>45</v>
      </c>
      <c r="B55" s="7">
        <v>170101111017</v>
      </c>
      <c r="C55" s="36">
        <v>46</v>
      </c>
      <c r="D55" s="36"/>
      <c r="E55" s="36">
        <v>45</v>
      </c>
      <c r="F55" s="85"/>
      <c r="G55" s="12"/>
      <c r="H55" s="12"/>
      <c r="I55" s="1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4.25">
      <c r="A56" s="12">
        <v>46</v>
      </c>
      <c r="B56" s="265">
        <v>170101111018</v>
      </c>
      <c r="C56" s="266">
        <v>44</v>
      </c>
      <c r="D56" s="266"/>
      <c r="E56" s="266">
        <v>42</v>
      </c>
      <c r="F56" s="85"/>
      <c r="G56" s="12"/>
      <c r="H56" s="12"/>
      <c r="I56" s="1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4.25">
      <c r="A57" s="12"/>
      <c r="B57" s="41"/>
      <c r="C57" s="85"/>
      <c r="D57" s="85"/>
      <c r="E57" s="85"/>
      <c r="F57" s="85"/>
      <c r="G57" s="12"/>
      <c r="H57" s="12"/>
      <c r="I57" s="1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4.25">
      <c r="A58" s="12"/>
      <c r="B58" s="41"/>
      <c r="C58" s="85"/>
      <c r="D58" s="85"/>
      <c r="E58" s="85"/>
      <c r="F58" s="85"/>
      <c r="G58" s="12"/>
      <c r="H58" s="12"/>
      <c r="I58" s="1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</sheetData>
  <sheetProtection/>
  <mergeCells count="12">
    <mergeCell ref="A1:E1"/>
    <mergeCell ref="A2:E2"/>
    <mergeCell ref="A3:E3"/>
    <mergeCell ref="Q3:Y7"/>
    <mergeCell ref="A4:E4"/>
    <mergeCell ref="A5:E5"/>
    <mergeCell ref="G15:J15"/>
    <mergeCell ref="G16:J16"/>
    <mergeCell ref="G17:J17"/>
    <mergeCell ref="G19:I19"/>
    <mergeCell ref="H20:I20"/>
    <mergeCell ref="H21:I2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Y81"/>
  <sheetViews>
    <sheetView zoomScale="70" zoomScaleNormal="70" zoomScalePageLayoutView="0" workbookViewId="0" topLeftCell="I5">
      <selection activeCell="Q15" sqref="Q15:U16"/>
    </sheetView>
  </sheetViews>
  <sheetFormatPr defaultColWidth="6.421875" defaultRowHeight="15"/>
  <cols>
    <col min="1" max="1" width="12.57421875" style="12" customWidth="1"/>
    <col min="2" max="3" width="15.140625" style="12" bestFit="1" customWidth="1"/>
    <col min="4" max="4" width="15.140625" style="12" customWidth="1"/>
    <col min="5" max="5" width="12.8515625" style="12" bestFit="1" customWidth="1"/>
    <col min="6" max="6" width="12.8515625" style="12" customWidth="1"/>
    <col min="7" max="7" width="27.57421875" style="12" bestFit="1" customWidth="1"/>
    <col min="8" max="8" width="8.140625" style="12" bestFit="1" customWidth="1"/>
    <col min="9" max="9" width="18.57421875" style="12" bestFit="1" customWidth="1"/>
    <col min="10" max="10" width="28.8515625" style="1" bestFit="1" customWidth="1"/>
    <col min="11" max="11" width="15.140625" style="1" bestFit="1" customWidth="1"/>
    <col min="12" max="12" width="7.57421875" style="1" customWidth="1"/>
    <col min="13" max="13" width="6.8515625" style="1" customWidth="1"/>
    <col min="14" max="249" width="8.8515625" style="1" customWidth="1"/>
    <col min="250" max="250" width="24.57421875" style="1" customWidth="1"/>
    <col min="251" max="251" width="6.00390625" style="1" bestFit="1" customWidth="1"/>
    <col min="252" max="255" width="5.8515625" style="1" bestFit="1" customWidth="1"/>
    <col min="256" max="16384" width="6.421875" style="1" bestFit="1" customWidth="1"/>
  </cols>
  <sheetData>
    <row r="1" spans="1:16" ht="19.5" customHeight="1">
      <c r="A1" s="301" t="s">
        <v>110</v>
      </c>
      <c r="B1" s="330"/>
      <c r="C1" s="330"/>
      <c r="D1" s="330"/>
      <c r="E1" s="330"/>
      <c r="F1" s="118"/>
      <c r="G1" s="252"/>
      <c r="H1" s="252"/>
      <c r="I1" s="252"/>
      <c r="J1" s="252"/>
      <c r="K1" s="252"/>
      <c r="L1" s="252"/>
      <c r="M1" s="252"/>
      <c r="N1" s="252"/>
      <c r="O1" s="252"/>
      <c r="P1" s="252"/>
    </row>
    <row r="2" spans="1:16" ht="19.5" customHeight="1" thickBot="1">
      <c r="A2" s="301" t="s">
        <v>0</v>
      </c>
      <c r="B2" s="330"/>
      <c r="C2" s="330"/>
      <c r="D2" s="330"/>
      <c r="E2" s="330"/>
      <c r="F2" s="118"/>
      <c r="G2" s="253"/>
      <c r="H2" s="34"/>
      <c r="I2" s="34"/>
      <c r="J2" s="251"/>
      <c r="K2" s="251"/>
      <c r="L2" s="251"/>
      <c r="M2" s="251"/>
      <c r="N2" s="251"/>
      <c r="O2" s="251"/>
      <c r="P2" s="251"/>
    </row>
    <row r="3" spans="1:25" ht="19.5" customHeight="1">
      <c r="A3" s="301"/>
      <c r="B3" s="330"/>
      <c r="C3" s="330"/>
      <c r="D3" s="330"/>
      <c r="E3" s="330"/>
      <c r="F3" s="118"/>
      <c r="G3" s="46"/>
      <c r="H3" s="81"/>
      <c r="I3" s="46" t="s">
        <v>230</v>
      </c>
      <c r="J3" s="5" t="s">
        <v>231</v>
      </c>
      <c r="K3" s="5" t="s">
        <v>232</v>
      </c>
      <c r="L3" s="251"/>
      <c r="M3" s="252"/>
      <c r="N3" s="252"/>
      <c r="O3" s="251"/>
      <c r="P3" s="251"/>
      <c r="Q3" s="309" t="s">
        <v>254</v>
      </c>
      <c r="R3" s="309"/>
      <c r="S3" s="309"/>
      <c r="T3" s="309"/>
      <c r="U3" s="309"/>
      <c r="V3" s="309"/>
      <c r="W3" s="309"/>
      <c r="X3" s="309"/>
      <c r="Y3" s="310"/>
    </row>
    <row r="4" spans="1:25" ht="32.25" customHeight="1">
      <c r="A4" s="301" t="s">
        <v>170</v>
      </c>
      <c r="B4" s="330"/>
      <c r="C4" s="330"/>
      <c r="D4" s="330"/>
      <c r="E4" s="330"/>
      <c r="F4" s="118"/>
      <c r="G4" s="46" t="s">
        <v>256</v>
      </c>
      <c r="H4" s="39"/>
      <c r="I4" s="31"/>
      <c r="J4" s="219" t="s">
        <v>233</v>
      </c>
      <c r="K4" s="219">
        <v>3</v>
      </c>
      <c r="L4" s="251"/>
      <c r="M4" s="252"/>
      <c r="N4" s="252"/>
      <c r="O4" s="251"/>
      <c r="P4" s="251"/>
      <c r="Q4" s="312"/>
      <c r="R4" s="355"/>
      <c r="S4" s="355"/>
      <c r="T4" s="355"/>
      <c r="U4" s="355"/>
      <c r="V4" s="355"/>
      <c r="W4" s="355"/>
      <c r="X4" s="355"/>
      <c r="Y4" s="313"/>
    </row>
    <row r="5" spans="1:25" ht="19.5" customHeight="1">
      <c r="A5" s="301" t="s">
        <v>171</v>
      </c>
      <c r="B5" s="330"/>
      <c r="C5" s="330"/>
      <c r="D5" s="330"/>
      <c r="E5" s="330"/>
      <c r="F5" s="118"/>
      <c r="G5" s="46" t="s">
        <v>234</v>
      </c>
      <c r="H5" s="75">
        <f>D12</f>
        <v>77.27272727272727</v>
      </c>
      <c r="I5" s="31"/>
      <c r="J5" s="220" t="s">
        <v>235</v>
      </c>
      <c r="K5" s="220">
        <v>2</v>
      </c>
      <c r="L5" s="251"/>
      <c r="M5" s="252"/>
      <c r="N5" s="252"/>
      <c r="O5" s="251"/>
      <c r="P5" s="251"/>
      <c r="Q5" s="312"/>
      <c r="R5" s="355"/>
      <c r="S5" s="355"/>
      <c r="T5" s="355"/>
      <c r="U5" s="355"/>
      <c r="V5" s="355"/>
      <c r="W5" s="355"/>
      <c r="X5" s="355"/>
      <c r="Y5" s="313"/>
    </row>
    <row r="6" spans="2:25" ht="19.5" customHeight="1">
      <c r="B6" s="52" t="s">
        <v>1</v>
      </c>
      <c r="C6" s="14" t="s">
        <v>76</v>
      </c>
      <c r="D6" s="14"/>
      <c r="E6" s="14" t="s">
        <v>77</v>
      </c>
      <c r="F6" s="14"/>
      <c r="G6" s="46" t="s">
        <v>236</v>
      </c>
      <c r="H6" s="75">
        <f>F12</f>
        <v>0</v>
      </c>
      <c r="I6" s="31"/>
      <c r="J6" s="221" t="s">
        <v>237</v>
      </c>
      <c r="K6" s="221">
        <v>1</v>
      </c>
      <c r="L6" s="251"/>
      <c r="M6" s="252"/>
      <c r="N6" s="252"/>
      <c r="O6" s="251"/>
      <c r="P6" s="251"/>
      <c r="Q6" s="312"/>
      <c r="R6" s="355"/>
      <c r="S6" s="355"/>
      <c r="T6" s="355"/>
      <c r="U6" s="355"/>
      <c r="V6" s="355"/>
      <c r="W6" s="355"/>
      <c r="X6" s="355"/>
      <c r="Y6" s="313"/>
    </row>
    <row r="7" spans="2:25" ht="42.75" customHeight="1" thickBot="1">
      <c r="B7" s="52" t="s">
        <v>2</v>
      </c>
      <c r="C7" s="53" t="s">
        <v>78</v>
      </c>
      <c r="D7" s="53"/>
      <c r="E7" s="53" t="s">
        <v>78</v>
      </c>
      <c r="F7" s="53"/>
      <c r="G7" s="46" t="s">
        <v>238</v>
      </c>
      <c r="H7" s="79">
        <f>AVERAGE(H5:H6)</f>
        <v>38.63636363636363</v>
      </c>
      <c r="I7" s="88">
        <v>0.6</v>
      </c>
      <c r="J7" s="222" t="s">
        <v>239</v>
      </c>
      <c r="K7" s="222">
        <v>0</v>
      </c>
      <c r="L7" s="251"/>
      <c r="M7" s="251"/>
      <c r="N7" s="251"/>
      <c r="O7" s="251"/>
      <c r="P7" s="251"/>
      <c r="Q7" s="315"/>
      <c r="R7" s="315"/>
      <c r="S7" s="315"/>
      <c r="T7" s="315"/>
      <c r="U7" s="315"/>
      <c r="V7" s="315"/>
      <c r="W7" s="315"/>
      <c r="X7" s="315"/>
      <c r="Y7" s="316"/>
    </row>
    <row r="8" spans="2:16" ht="24.75" customHeight="1">
      <c r="B8" s="52" t="s">
        <v>3</v>
      </c>
      <c r="C8" s="53" t="s">
        <v>4</v>
      </c>
      <c r="D8" s="53"/>
      <c r="E8" s="53" t="s">
        <v>84</v>
      </c>
      <c r="F8" s="53"/>
      <c r="G8" s="46" t="s">
        <v>240</v>
      </c>
      <c r="H8" s="143" t="s">
        <v>114</v>
      </c>
      <c r="I8" s="144"/>
      <c r="J8" s="144"/>
      <c r="K8" s="144"/>
      <c r="L8" s="251"/>
      <c r="M8" s="251"/>
      <c r="N8" s="251"/>
      <c r="O8" s="251"/>
      <c r="P8" s="251"/>
    </row>
    <row r="9" spans="2:25" ht="24.75" customHeight="1">
      <c r="B9" s="52" t="s">
        <v>5</v>
      </c>
      <c r="C9" s="53" t="s">
        <v>75</v>
      </c>
      <c r="D9" s="53"/>
      <c r="E9" s="53" t="s">
        <v>75</v>
      </c>
      <c r="F9" s="53"/>
      <c r="G9" s="21"/>
      <c r="H9" s="34"/>
      <c r="I9" s="34"/>
      <c r="J9" s="263"/>
      <c r="K9" s="54" t="s">
        <v>82</v>
      </c>
      <c r="L9" s="54" t="s">
        <v>89</v>
      </c>
      <c r="M9" s="29" t="s">
        <v>97</v>
      </c>
      <c r="N9" s="29" t="s">
        <v>98</v>
      </c>
      <c r="O9" s="29" t="s">
        <v>99</v>
      </c>
      <c r="P9" s="29" t="s">
        <v>100</v>
      </c>
      <c r="Q9" s="29" t="s">
        <v>101</v>
      </c>
      <c r="R9" s="29" t="s">
        <v>102</v>
      </c>
      <c r="S9" s="29" t="s">
        <v>103</v>
      </c>
      <c r="T9" s="29" t="s">
        <v>104</v>
      </c>
      <c r="U9" s="29" t="s">
        <v>109</v>
      </c>
      <c r="V9" s="29" t="s">
        <v>105</v>
      </c>
      <c r="W9" s="29" t="s">
        <v>106</v>
      </c>
      <c r="X9" s="29" t="s">
        <v>107</v>
      </c>
      <c r="Y9" s="29" t="s">
        <v>108</v>
      </c>
    </row>
    <row r="10" spans="2:25" ht="24.75" customHeight="1">
      <c r="B10" s="52" t="s">
        <v>8</v>
      </c>
      <c r="C10" s="53">
        <v>50</v>
      </c>
      <c r="D10" s="86">
        <f>0.5*C10</f>
        <v>25</v>
      </c>
      <c r="E10" s="19">
        <v>50</v>
      </c>
      <c r="F10" s="86">
        <f>0.5*E10</f>
        <v>25</v>
      </c>
      <c r="G10" s="54" t="s">
        <v>6</v>
      </c>
      <c r="H10" s="34"/>
      <c r="I10" s="34"/>
      <c r="J10" s="34"/>
      <c r="K10" s="46">
        <v>3</v>
      </c>
      <c r="L10" s="46">
        <v>3</v>
      </c>
      <c r="M10" s="56">
        <v>3</v>
      </c>
      <c r="N10" s="56">
        <v>3</v>
      </c>
      <c r="O10" s="56">
        <v>3</v>
      </c>
      <c r="P10" s="56">
        <v>3</v>
      </c>
      <c r="Q10" s="31"/>
      <c r="R10" s="31"/>
      <c r="S10" s="31"/>
      <c r="T10" s="31"/>
      <c r="U10" s="31"/>
      <c r="V10" s="56">
        <v>3</v>
      </c>
      <c r="W10" s="31">
        <v>3</v>
      </c>
      <c r="X10" s="31">
        <v>3</v>
      </c>
      <c r="Y10" s="31">
        <v>3</v>
      </c>
    </row>
    <row r="11" spans="1:25" ht="24.75" customHeight="1">
      <c r="A11" s="12">
        <v>1</v>
      </c>
      <c r="B11" s="57">
        <v>170301110031</v>
      </c>
      <c r="C11" s="57">
        <v>32.5</v>
      </c>
      <c r="D11" s="75">
        <f>COUNTIF(C11:C54,"&gt;="&amp;D10)</f>
        <v>34</v>
      </c>
      <c r="E11" s="57">
        <v>10.625</v>
      </c>
      <c r="F11" s="75">
        <f>COUNTIF(E11:E54,"&gt;="&amp;F10)</f>
        <v>0</v>
      </c>
      <c r="G11" s="54"/>
      <c r="H11" s="34"/>
      <c r="I11" s="34"/>
      <c r="J11" s="34"/>
      <c r="K11" s="23"/>
      <c r="L11" s="23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24.75" customHeight="1">
      <c r="A12" s="12">
        <v>2</v>
      </c>
      <c r="B12" s="57">
        <v>170301110044</v>
      </c>
      <c r="C12" s="57">
        <v>30.833333333333336</v>
      </c>
      <c r="D12" s="75">
        <f>D11/$A$54*100</f>
        <v>77.27272727272727</v>
      </c>
      <c r="E12" s="57">
        <v>10.625</v>
      </c>
      <c r="F12" s="75">
        <f>F11/$A$54*100</f>
        <v>0</v>
      </c>
      <c r="G12" s="54"/>
      <c r="H12" s="34"/>
      <c r="I12" s="34"/>
      <c r="J12" s="34"/>
      <c r="K12" s="23"/>
      <c r="L12" s="23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1:25" ht="24.75" customHeight="1">
      <c r="A13" s="12">
        <v>3</v>
      </c>
      <c r="B13" s="57">
        <v>170101110007</v>
      </c>
      <c r="C13" s="57">
        <v>25.833333333333336</v>
      </c>
      <c r="D13" s="57"/>
      <c r="E13" s="57">
        <v>13.125</v>
      </c>
      <c r="F13" s="57"/>
      <c r="G13" s="54"/>
      <c r="H13" s="34"/>
      <c r="I13" s="34"/>
      <c r="J13" s="34"/>
      <c r="K13" s="23"/>
      <c r="L13" s="23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1:25" ht="24.75" customHeight="1">
      <c r="A14" s="12">
        <v>4</v>
      </c>
      <c r="B14" s="57">
        <v>170301110012</v>
      </c>
      <c r="C14" s="57">
        <v>30.833333333333336</v>
      </c>
      <c r="D14" s="57"/>
      <c r="E14" s="57">
        <v>8.125</v>
      </c>
      <c r="F14" s="57"/>
      <c r="G14" s="54"/>
      <c r="H14" s="34"/>
      <c r="I14" s="34"/>
      <c r="J14" s="34"/>
      <c r="K14" s="23"/>
      <c r="L14" s="23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1:25" ht="24.75" customHeight="1">
      <c r="A15" s="12">
        <v>5</v>
      </c>
      <c r="B15" s="57">
        <v>170301110014</v>
      </c>
      <c r="C15" s="57">
        <v>31.666666666666664</v>
      </c>
      <c r="D15" s="57"/>
      <c r="E15" s="57">
        <v>9.375</v>
      </c>
      <c r="F15" s="267"/>
      <c r="G15" s="319" t="s">
        <v>259</v>
      </c>
      <c r="H15" s="320"/>
      <c r="I15" s="320"/>
      <c r="J15" s="321"/>
      <c r="K15" s="25">
        <f aca="true" t="shared" si="0" ref="K15:Y15">AVERAGE(K10:K14)</f>
        <v>3</v>
      </c>
      <c r="L15" s="25">
        <f t="shared" si="0"/>
        <v>3</v>
      </c>
      <c r="M15" s="25">
        <f t="shared" si="0"/>
        <v>3</v>
      </c>
      <c r="N15" s="25">
        <f t="shared" si="0"/>
        <v>3</v>
      </c>
      <c r="O15" s="25">
        <f t="shared" si="0"/>
        <v>3</v>
      </c>
      <c r="P15" s="25">
        <f t="shared" si="0"/>
        <v>3</v>
      </c>
      <c r="Q15" s="25"/>
      <c r="R15" s="25"/>
      <c r="S15" s="25"/>
      <c r="T15" s="25"/>
      <c r="U15" s="25"/>
      <c r="V15" s="25">
        <f t="shared" si="0"/>
        <v>3</v>
      </c>
      <c r="W15" s="25">
        <f t="shared" si="0"/>
        <v>3</v>
      </c>
      <c r="X15" s="25">
        <f t="shared" si="0"/>
        <v>3</v>
      </c>
      <c r="Y15" s="25">
        <f t="shared" si="0"/>
        <v>3</v>
      </c>
    </row>
    <row r="16" spans="1:25" ht="24.75" customHeight="1">
      <c r="A16" s="12">
        <v>6</v>
      </c>
      <c r="B16" s="57">
        <v>170101110010</v>
      </c>
      <c r="C16" s="57">
        <v>28.333333333333332</v>
      </c>
      <c r="D16" s="57"/>
      <c r="E16" s="57">
        <v>10.625</v>
      </c>
      <c r="F16" s="267"/>
      <c r="G16" s="319" t="s">
        <v>83</v>
      </c>
      <c r="H16" s="320"/>
      <c r="I16" s="320"/>
      <c r="J16" s="321"/>
      <c r="K16" s="120">
        <f>K15*$H$7/100</f>
        <v>1.1590909090909092</v>
      </c>
      <c r="L16" s="120">
        <f aca="true" t="shared" si="1" ref="L16:Y16">L15*$H$7/100</f>
        <v>1.1590909090909092</v>
      </c>
      <c r="M16" s="120">
        <f t="shared" si="1"/>
        <v>1.1590909090909092</v>
      </c>
      <c r="N16" s="120">
        <f t="shared" si="1"/>
        <v>1.1590909090909092</v>
      </c>
      <c r="O16" s="120">
        <f t="shared" si="1"/>
        <v>1.1590909090909092</v>
      </c>
      <c r="P16" s="120">
        <f t="shared" si="1"/>
        <v>1.1590909090909092</v>
      </c>
      <c r="Q16" s="120"/>
      <c r="R16" s="120"/>
      <c r="S16" s="120"/>
      <c r="T16" s="120"/>
      <c r="U16" s="120"/>
      <c r="V16" s="120">
        <f t="shared" si="1"/>
        <v>1.1590909090909092</v>
      </c>
      <c r="W16" s="120">
        <f t="shared" si="1"/>
        <v>1.1590909090909092</v>
      </c>
      <c r="X16" s="120">
        <f t="shared" si="1"/>
        <v>1.1590909090909092</v>
      </c>
      <c r="Y16" s="120">
        <f t="shared" si="1"/>
        <v>1.1590909090909092</v>
      </c>
    </row>
    <row r="17" spans="1:10" ht="24.75" customHeight="1">
      <c r="A17" s="12">
        <v>7</v>
      </c>
      <c r="B17" s="57">
        <v>170301110015</v>
      </c>
      <c r="C17" s="57">
        <v>25.833333333333336</v>
      </c>
      <c r="D17" s="57"/>
      <c r="E17" s="57">
        <v>6.25</v>
      </c>
      <c r="F17" s="268"/>
      <c r="G17" s="366"/>
      <c r="H17" s="367"/>
      <c r="I17" s="367"/>
      <c r="J17" s="367"/>
    </row>
    <row r="18" spans="1:21" ht="24.75" customHeight="1">
      <c r="A18" s="12">
        <v>8</v>
      </c>
      <c r="B18" s="57">
        <v>170301110046</v>
      </c>
      <c r="C18" s="57">
        <v>28.333333333333332</v>
      </c>
      <c r="D18" s="57"/>
      <c r="E18" s="57">
        <v>6.25</v>
      </c>
      <c r="F18" s="269"/>
      <c r="G18" s="255"/>
      <c r="H18" s="255"/>
      <c r="I18" s="255"/>
      <c r="J18" s="254"/>
      <c r="U18" s="1" t="s">
        <v>172</v>
      </c>
    </row>
    <row r="19" spans="1:10" ht="24.75" customHeight="1">
      <c r="A19" s="12">
        <v>9</v>
      </c>
      <c r="B19" s="57">
        <v>170301111059</v>
      </c>
      <c r="C19" s="57">
        <v>23.333333333333332</v>
      </c>
      <c r="D19" s="57"/>
      <c r="E19" s="57">
        <v>0</v>
      </c>
      <c r="F19" s="267"/>
      <c r="G19" s="368"/>
      <c r="H19" s="369"/>
      <c r="I19" s="370"/>
      <c r="J19" s="254"/>
    </row>
    <row r="20" spans="1:11" ht="24.75" customHeight="1">
      <c r="A20" s="12">
        <v>10</v>
      </c>
      <c r="B20" s="57">
        <v>170101110005</v>
      </c>
      <c r="C20" s="57">
        <v>34.166666666666664</v>
      </c>
      <c r="D20" s="57"/>
      <c r="E20" s="57">
        <v>21.25</v>
      </c>
      <c r="F20" s="57"/>
      <c r="G20" s="33"/>
      <c r="H20" s="327"/>
      <c r="I20" s="328"/>
      <c r="J20" s="254"/>
      <c r="K20" s="32"/>
    </row>
    <row r="21" spans="1:10" ht="24.75" customHeight="1">
      <c r="A21" s="12">
        <v>11</v>
      </c>
      <c r="B21" s="57">
        <v>170101110011</v>
      </c>
      <c r="C21" s="57">
        <v>37.5</v>
      </c>
      <c r="D21" s="57"/>
      <c r="E21" s="57">
        <v>22.5</v>
      </c>
      <c r="F21" s="57"/>
      <c r="G21" s="33"/>
      <c r="H21" s="327"/>
      <c r="I21" s="328"/>
      <c r="J21" s="254"/>
    </row>
    <row r="22" spans="1:6" ht="24.75" customHeight="1">
      <c r="A22" s="12">
        <v>12</v>
      </c>
      <c r="B22" s="57">
        <v>170101110013</v>
      </c>
      <c r="C22" s="57">
        <v>30.833333333333336</v>
      </c>
      <c r="D22" s="57"/>
      <c r="E22" s="57">
        <v>15</v>
      </c>
      <c r="F22" s="269"/>
    </row>
    <row r="23" spans="1:6" ht="24.75" customHeight="1">
      <c r="A23" s="12">
        <v>13</v>
      </c>
      <c r="B23" s="57">
        <v>170101111017</v>
      </c>
      <c r="C23" s="57">
        <v>37.5</v>
      </c>
      <c r="D23" s="57"/>
      <c r="E23" s="57">
        <v>22.5</v>
      </c>
      <c r="F23" s="269"/>
    </row>
    <row r="24" spans="1:6" ht="24.75" customHeight="1">
      <c r="A24" s="12">
        <v>14</v>
      </c>
      <c r="B24" s="57">
        <v>170101111018</v>
      </c>
      <c r="C24" s="57">
        <v>35.833333333333336</v>
      </c>
      <c r="D24" s="57"/>
      <c r="E24" s="57">
        <v>20</v>
      </c>
      <c r="F24" s="269"/>
    </row>
    <row r="25" spans="1:6" ht="24.75" customHeight="1">
      <c r="A25" s="12">
        <v>15</v>
      </c>
      <c r="B25" s="57">
        <v>170301110004</v>
      </c>
      <c r="C25" s="57">
        <v>0</v>
      </c>
      <c r="D25" s="57"/>
      <c r="E25" s="57">
        <v>0</v>
      </c>
      <c r="F25" s="269"/>
    </row>
    <row r="26" spans="1:6" ht="24.75" customHeight="1">
      <c r="A26" s="12">
        <v>16</v>
      </c>
      <c r="B26" s="57">
        <v>170301110006</v>
      </c>
      <c r="C26" s="57">
        <v>20.833333333333336</v>
      </c>
      <c r="D26" s="57"/>
      <c r="E26" s="57">
        <v>0</v>
      </c>
      <c r="F26" s="269"/>
    </row>
    <row r="27" spans="1:6" ht="24.75" customHeight="1">
      <c r="A27" s="12">
        <v>17</v>
      </c>
      <c r="B27" s="57">
        <v>170301110007</v>
      </c>
      <c r="C27" s="57">
        <v>25</v>
      </c>
      <c r="D27" s="57"/>
      <c r="E27" s="57">
        <v>0</v>
      </c>
      <c r="F27" s="269"/>
    </row>
    <row r="28" spans="1:6" ht="24.75" customHeight="1">
      <c r="A28" s="12">
        <v>18</v>
      </c>
      <c r="B28" s="57">
        <v>170301110008</v>
      </c>
      <c r="C28" s="57">
        <v>27.500000000000004</v>
      </c>
      <c r="D28" s="57"/>
      <c r="E28" s="57">
        <v>13.125</v>
      </c>
      <c r="F28" s="269"/>
    </row>
    <row r="29" spans="1:6" ht="24.75" customHeight="1">
      <c r="A29" s="12">
        <v>19</v>
      </c>
      <c r="B29" s="57">
        <v>170301110013</v>
      </c>
      <c r="C29" s="57">
        <v>35</v>
      </c>
      <c r="D29" s="57"/>
      <c r="E29" s="57">
        <v>17.5</v>
      </c>
      <c r="F29" s="269"/>
    </row>
    <row r="30" spans="1:6" ht="24.75" customHeight="1">
      <c r="A30" s="12">
        <v>20</v>
      </c>
      <c r="B30" s="57">
        <v>170301110016</v>
      </c>
      <c r="C30" s="57">
        <v>24.166666666666668</v>
      </c>
      <c r="D30" s="57"/>
      <c r="E30" s="57">
        <v>0</v>
      </c>
      <c r="F30" s="269"/>
    </row>
    <row r="31" spans="1:6" ht="24.75" customHeight="1">
      <c r="A31" s="12">
        <v>21</v>
      </c>
      <c r="B31" s="57">
        <v>170301110017</v>
      </c>
      <c r="C31" s="57">
        <v>38.333333333333336</v>
      </c>
      <c r="D31" s="57"/>
      <c r="E31" s="57">
        <v>14.374999999999998</v>
      </c>
      <c r="F31" s="269"/>
    </row>
    <row r="32" spans="1:6" ht="24.75" customHeight="1">
      <c r="A32" s="12">
        <v>22</v>
      </c>
      <c r="B32" s="57">
        <v>170301110019</v>
      </c>
      <c r="C32" s="57">
        <v>32.5</v>
      </c>
      <c r="D32" s="57"/>
      <c r="E32" s="57">
        <v>15</v>
      </c>
      <c r="F32" s="269"/>
    </row>
    <row r="33" spans="1:6" ht="24.75" customHeight="1">
      <c r="A33" s="12">
        <v>23</v>
      </c>
      <c r="B33" s="57">
        <v>170301110020</v>
      </c>
      <c r="C33" s="57">
        <v>19.166666666666668</v>
      </c>
      <c r="D33" s="57"/>
      <c r="E33" s="57">
        <v>0</v>
      </c>
      <c r="F33" s="269"/>
    </row>
    <row r="34" spans="1:6" ht="24.75" customHeight="1">
      <c r="A34" s="12">
        <v>24</v>
      </c>
      <c r="B34" s="57">
        <v>170301110021</v>
      </c>
      <c r="C34" s="57">
        <v>32.5</v>
      </c>
      <c r="D34" s="57"/>
      <c r="E34" s="57">
        <v>17.5</v>
      </c>
      <c r="F34" s="269"/>
    </row>
    <row r="35" spans="1:6" ht="24.75" customHeight="1">
      <c r="A35" s="12">
        <v>25</v>
      </c>
      <c r="B35" s="57">
        <v>170301110022</v>
      </c>
      <c r="C35" s="57">
        <v>39.166666666666664</v>
      </c>
      <c r="D35" s="57"/>
      <c r="E35" s="57">
        <v>18.125</v>
      </c>
      <c r="F35" s="269"/>
    </row>
    <row r="36" spans="1:6" ht="24.75" customHeight="1">
      <c r="A36" s="12">
        <v>26</v>
      </c>
      <c r="B36" s="57">
        <v>170301110023</v>
      </c>
      <c r="C36" s="57">
        <v>39.166666666666664</v>
      </c>
      <c r="D36" s="57"/>
      <c r="E36" s="57">
        <v>22.5</v>
      </c>
      <c r="F36" s="269"/>
    </row>
    <row r="37" spans="1:6" ht="24.75" customHeight="1">
      <c r="A37" s="12">
        <v>27</v>
      </c>
      <c r="B37" s="57">
        <v>170301110025</v>
      </c>
      <c r="C37" s="57">
        <v>36.666666666666664</v>
      </c>
      <c r="D37" s="57"/>
      <c r="E37" s="57">
        <v>16.25</v>
      </c>
      <c r="F37" s="269"/>
    </row>
    <row r="38" spans="1:6" ht="24.75" customHeight="1">
      <c r="A38" s="12">
        <v>28</v>
      </c>
      <c r="B38" s="57">
        <v>170301110027</v>
      </c>
      <c r="C38" s="57">
        <v>21.666666666666668</v>
      </c>
      <c r="D38" s="57"/>
      <c r="E38" s="57">
        <v>0</v>
      </c>
      <c r="F38" s="269"/>
    </row>
    <row r="39" spans="1:6" ht="24.75" customHeight="1">
      <c r="A39" s="12">
        <v>29</v>
      </c>
      <c r="B39" s="57">
        <v>170301110028</v>
      </c>
      <c r="C39" s="57">
        <v>33.33333333333333</v>
      </c>
      <c r="D39" s="57"/>
      <c r="E39" s="57">
        <v>16.25</v>
      </c>
      <c r="F39" s="269"/>
    </row>
    <row r="40" spans="1:6" ht="24.75" customHeight="1">
      <c r="A40" s="12">
        <v>30</v>
      </c>
      <c r="B40" s="57">
        <v>170301110036</v>
      </c>
      <c r="C40" s="57">
        <v>34.166666666666664</v>
      </c>
      <c r="D40" s="57"/>
      <c r="E40" s="57">
        <v>13.125</v>
      </c>
      <c r="F40" s="269"/>
    </row>
    <row r="41" spans="1:6" ht="24.75" customHeight="1">
      <c r="A41" s="12">
        <v>31</v>
      </c>
      <c r="B41" s="57">
        <v>170301110037</v>
      </c>
      <c r="C41" s="57">
        <v>35.833333333333336</v>
      </c>
      <c r="D41" s="57"/>
      <c r="E41" s="57">
        <v>14.374999999999998</v>
      </c>
      <c r="F41" s="269"/>
    </row>
    <row r="42" spans="1:6" ht="24.75" customHeight="1">
      <c r="A42" s="12">
        <v>32</v>
      </c>
      <c r="B42" s="57">
        <v>170301110039</v>
      </c>
      <c r="C42" s="57">
        <v>29.166666666666668</v>
      </c>
      <c r="D42" s="57"/>
      <c r="E42" s="57">
        <v>11.875</v>
      </c>
      <c r="F42" s="269"/>
    </row>
    <row r="43" spans="1:6" ht="24.75" customHeight="1">
      <c r="A43" s="12">
        <v>33</v>
      </c>
      <c r="B43" s="57">
        <v>170301110042</v>
      </c>
      <c r="C43" s="57">
        <v>30.833333333333336</v>
      </c>
      <c r="D43" s="57"/>
      <c r="E43" s="57">
        <v>13.750000000000002</v>
      </c>
      <c r="F43" s="269"/>
    </row>
    <row r="44" spans="1:6" ht="24.75" customHeight="1">
      <c r="A44" s="12">
        <v>34</v>
      </c>
      <c r="B44" s="57">
        <v>170301110045</v>
      </c>
      <c r="C44" s="57">
        <v>31.666666666666664</v>
      </c>
      <c r="D44" s="57"/>
      <c r="E44" s="57">
        <v>11.875</v>
      </c>
      <c r="F44" s="269"/>
    </row>
    <row r="45" spans="1:6" ht="24.75" customHeight="1">
      <c r="A45" s="12">
        <v>35</v>
      </c>
      <c r="B45" s="57">
        <v>170301110047</v>
      </c>
      <c r="C45" s="57">
        <v>31.666666666666664</v>
      </c>
      <c r="D45" s="57"/>
      <c r="E45" s="57">
        <v>11.875</v>
      </c>
      <c r="F45" s="269"/>
    </row>
    <row r="46" spans="1:6" ht="24.75" customHeight="1">
      <c r="A46" s="12">
        <v>36</v>
      </c>
      <c r="B46" s="57">
        <v>170301110048</v>
      </c>
      <c r="C46" s="57">
        <v>0</v>
      </c>
      <c r="D46" s="57"/>
      <c r="E46" s="57">
        <v>0</v>
      </c>
      <c r="F46" s="269"/>
    </row>
    <row r="47" spans="1:6" ht="24.75" customHeight="1">
      <c r="A47" s="12">
        <v>37</v>
      </c>
      <c r="B47" s="57">
        <v>170301110050</v>
      </c>
      <c r="C47" s="57">
        <v>37.5</v>
      </c>
      <c r="D47" s="57"/>
      <c r="E47" s="57">
        <v>18.125</v>
      </c>
      <c r="F47" s="269"/>
    </row>
    <row r="48" spans="1:6" ht="24.75" customHeight="1">
      <c r="A48" s="12">
        <v>38</v>
      </c>
      <c r="B48" s="57">
        <v>170301110052</v>
      </c>
      <c r="C48" s="57">
        <v>21.666666666666668</v>
      </c>
      <c r="D48" s="57"/>
      <c r="E48" s="57">
        <v>0</v>
      </c>
      <c r="F48" s="269"/>
    </row>
    <row r="49" spans="1:6" ht="24.75" customHeight="1">
      <c r="A49" s="12">
        <v>39</v>
      </c>
      <c r="B49" s="57">
        <v>170301110054</v>
      </c>
      <c r="C49" s="57">
        <v>37.5</v>
      </c>
      <c r="D49" s="57"/>
      <c r="E49" s="57">
        <v>13.750000000000002</v>
      </c>
      <c r="F49" s="269"/>
    </row>
    <row r="50" spans="1:6" ht="24.75" customHeight="1">
      <c r="A50" s="12">
        <v>40</v>
      </c>
      <c r="B50" s="57">
        <v>170301111056</v>
      </c>
      <c r="C50" s="57">
        <v>39.166666666666664</v>
      </c>
      <c r="D50" s="57"/>
      <c r="E50" s="57">
        <v>13.125</v>
      </c>
      <c r="F50" s="269"/>
    </row>
    <row r="51" spans="1:6" ht="24.75" customHeight="1">
      <c r="A51" s="12">
        <v>41</v>
      </c>
      <c r="B51" s="57">
        <v>170301111057</v>
      </c>
      <c r="C51" s="57">
        <v>36.666666666666664</v>
      </c>
      <c r="D51" s="57"/>
      <c r="E51" s="57">
        <v>16.875</v>
      </c>
      <c r="F51" s="269"/>
    </row>
    <row r="52" spans="1:6" ht="24.75" customHeight="1">
      <c r="A52" s="12">
        <v>42</v>
      </c>
      <c r="B52" s="57">
        <v>170301111060</v>
      </c>
      <c r="C52" s="57">
        <v>35</v>
      </c>
      <c r="D52" s="57"/>
      <c r="E52" s="57">
        <v>15.625</v>
      </c>
      <c r="F52" s="269"/>
    </row>
    <row r="53" spans="1:6" ht="24.75" customHeight="1">
      <c r="A53" s="12">
        <v>43</v>
      </c>
      <c r="B53" s="57">
        <v>170301111061</v>
      </c>
      <c r="C53" s="57">
        <v>0</v>
      </c>
      <c r="D53" s="57"/>
      <c r="E53" s="57">
        <v>0</v>
      </c>
      <c r="F53" s="269"/>
    </row>
    <row r="54" spans="1:6" ht="24.75" customHeight="1">
      <c r="A54" s="12">
        <v>44</v>
      </c>
      <c r="B54" s="57">
        <v>170301111062</v>
      </c>
      <c r="C54" s="57">
        <v>0</v>
      </c>
      <c r="D54" s="57"/>
      <c r="E54" s="57">
        <v>0</v>
      </c>
      <c r="F54" s="269"/>
    </row>
    <row r="57" spans="1:12" ht="14.25">
      <c r="A57" s="20"/>
      <c r="B57" s="20"/>
      <c r="C57" s="20"/>
      <c r="D57" s="20"/>
      <c r="E57" s="20"/>
      <c r="F57" s="20"/>
      <c r="G57" s="20"/>
      <c r="H57" s="20"/>
      <c r="I57" s="20"/>
      <c r="J57"/>
      <c r="K57"/>
      <c r="L57"/>
    </row>
    <row r="58" spans="1:12" ht="14.25">
      <c r="A58" s="20"/>
      <c r="B58" s="20"/>
      <c r="C58" s="20"/>
      <c r="D58" s="20"/>
      <c r="E58" s="20"/>
      <c r="F58" s="20"/>
      <c r="G58" s="20"/>
      <c r="H58" s="20"/>
      <c r="I58" s="20"/>
      <c r="J58"/>
      <c r="K58"/>
      <c r="L58"/>
    </row>
    <row r="59" spans="1:12" ht="14.25">
      <c r="A59" s="20"/>
      <c r="B59" s="20"/>
      <c r="C59" s="20"/>
      <c r="D59" s="20"/>
      <c r="E59" s="20"/>
      <c r="F59" s="20"/>
      <c r="G59" s="20"/>
      <c r="H59" s="20"/>
      <c r="I59" s="20"/>
      <c r="J59"/>
      <c r="K59"/>
      <c r="L59"/>
    </row>
    <row r="60" spans="1:12" ht="14.25">
      <c r="A60" s="20"/>
      <c r="B60" s="20"/>
      <c r="C60" s="20"/>
      <c r="D60" s="20"/>
      <c r="E60" s="20"/>
      <c r="F60" s="20"/>
      <c r="G60" s="20"/>
      <c r="H60" s="20"/>
      <c r="I60" s="20"/>
      <c r="J60"/>
      <c r="K60"/>
      <c r="L60"/>
    </row>
    <row r="61" spans="1:12" ht="14.25">
      <c r="A61" s="20"/>
      <c r="B61" s="20"/>
      <c r="C61" s="20"/>
      <c r="D61" s="20"/>
      <c r="E61" s="20"/>
      <c r="F61" s="20"/>
      <c r="G61" s="20"/>
      <c r="H61" s="20"/>
      <c r="I61" s="20"/>
      <c r="J61"/>
      <c r="K61"/>
      <c r="L61"/>
    </row>
    <row r="62" spans="1:12" ht="14.25">
      <c r="A62" s="20"/>
      <c r="B62" s="20"/>
      <c r="C62" s="20"/>
      <c r="D62" s="20"/>
      <c r="E62" s="20"/>
      <c r="F62" s="20"/>
      <c r="G62" s="20"/>
      <c r="H62" s="20"/>
      <c r="I62" s="20"/>
      <c r="J62"/>
      <c r="K62"/>
      <c r="L62"/>
    </row>
    <row r="63" spans="1:12" s="3" customFormat="1" ht="15">
      <c r="A63" s="20"/>
      <c r="B63" s="20"/>
      <c r="C63" s="20"/>
      <c r="D63" s="20"/>
      <c r="E63" s="20"/>
      <c r="F63" s="20"/>
      <c r="G63" s="20"/>
      <c r="H63" s="20"/>
      <c r="I63" s="20"/>
      <c r="J63"/>
      <c r="K63"/>
      <c r="L63"/>
    </row>
    <row r="64" spans="1:12" ht="14.25">
      <c r="A64" s="20"/>
      <c r="B64" s="20"/>
      <c r="C64" s="20"/>
      <c r="D64" s="20"/>
      <c r="E64" s="20"/>
      <c r="F64" s="20"/>
      <c r="G64" s="20"/>
      <c r="H64" s="20"/>
      <c r="I64" s="20"/>
      <c r="J64"/>
      <c r="K64"/>
      <c r="L64"/>
    </row>
    <row r="65" spans="1:12" ht="14.25">
      <c r="A65" s="20"/>
      <c r="B65" s="20"/>
      <c r="C65" s="20"/>
      <c r="D65" s="20"/>
      <c r="E65" s="20"/>
      <c r="F65" s="20"/>
      <c r="G65" s="20"/>
      <c r="H65" s="20"/>
      <c r="I65" s="20"/>
      <c r="J65"/>
      <c r="K65"/>
      <c r="L65"/>
    </row>
    <row r="66" spans="1:12" ht="14.25">
      <c r="A66" s="20"/>
      <c r="B66" s="20"/>
      <c r="C66" s="20"/>
      <c r="D66" s="20"/>
      <c r="E66" s="20"/>
      <c r="F66" s="20"/>
      <c r="G66" s="20"/>
      <c r="H66" s="20"/>
      <c r="I66" s="20"/>
      <c r="J66"/>
      <c r="K66"/>
      <c r="L66"/>
    </row>
    <row r="67" spans="1:12" ht="14.25">
      <c r="A67" s="20"/>
      <c r="B67" s="20"/>
      <c r="C67" s="20"/>
      <c r="D67" s="20"/>
      <c r="E67" s="20"/>
      <c r="F67" s="20"/>
      <c r="G67" s="20"/>
      <c r="H67" s="20"/>
      <c r="I67" s="20"/>
      <c r="J67"/>
      <c r="K67"/>
      <c r="L67"/>
    </row>
    <row r="68" spans="1:12" ht="14.25">
      <c r="A68" s="20"/>
      <c r="B68" s="20"/>
      <c r="C68" s="20"/>
      <c r="D68" s="20"/>
      <c r="E68" s="20"/>
      <c r="F68" s="20"/>
      <c r="G68" s="20"/>
      <c r="H68" s="20"/>
      <c r="I68" s="20"/>
      <c r="J68"/>
      <c r="K68"/>
      <c r="L68"/>
    </row>
    <row r="69" spans="1:12" ht="14.25">
      <c r="A69" s="20"/>
      <c r="B69" s="20"/>
      <c r="C69" s="20"/>
      <c r="D69" s="20"/>
      <c r="E69" s="20"/>
      <c r="F69" s="20"/>
      <c r="G69" s="20"/>
      <c r="H69" s="20"/>
      <c r="I69" s="20"/>
      <c r="J69"/>
      <c r="K69"/>
      <c r="L69"/>
    </row>
    <row r="70" spans="1:12" s="3" customFormat="1" ht="15">
      <c r="A70" s="20"/>
      <c r="B70" s="20"/>
      <c r="C70" s="20"/>
      <c r="D70" s="20"/>
      <c r="E70" s="20"/>
      <c r="F70" s="20"/>
      <c r="G70" s="20"/>
      <c r="H70" s="20"/>
      <c r="I70" s="20"/>
      <c r="J70"/>
      <c r="K70"/>
      <c r="L70"/>
    </row>
    <row r="71" spans="1:12" ht="14.25">
      <c r="A71" s="20"/>
      <c r="B71" s="20"/>
      <c r="C71" s="20"/>
      <c r="D71" s="20"/>
      <c r="E71" s="20"/>
      <c r="F71" s="20"/>
      <c r="G71" s="20"/>
      <c r="H71" s="20"/>
      <c r="I71" s="20"/>
      <c r="J71"/>
      <c r="K71"/>
      <c r="L71"/>
    </row>
    <row r="72" spans="1:12" ht="14.25">
      <c r="A72" s="20"/>
      <c r="B72" s="20"/>
      <c r="C72" s="20"/>
      <c r="D72" s="20"/>
      <c r="E72" s="20"/>
      <c r="F72" s="20"/>
      <c r="G72" s="20"/>
      <c r="H72" s="20"/>
      <c r="I72" s="20"/>
      <c r="J72"/>
      <c r="K72"/>
      <c r="L72"/>
    </row>
    <row r="73" spans="1:12" ht="14.25">
      <c r="A73" s="20"/>
      <c r="B73" s="20"/>
      <c r="C73" s="20"/>
      <c r="D73" s="20"/>
      <c r="E73" s="20"/>
      <c r="F73" s="20"/>
      <c r="G73" s="20"/>
      <c r="H73" s="20"/>
      <c r="I73" s="20"/>
      <c r="J73"/>
      <c r="K73"/>
      <c r="L73"/>
    </row>
    <row r="74" spans="1:12" ht="14.25">
      <c r="A74" s="20"/>
      <c r="B74" s="20"/>
      <c r="C74" s="20"/>
      <c r="D74" s="20"/>
      <c r="E74" s="20"/>
      <c r="F74" s="20"/>
      <c r="G74" s="20"/>
      <c r="H74" s="20"/>
      <c r="I74" s="20"/>
      <c r="J74"/>
      <c r="K74"/>
      <c r="L74"/>
    </row>
    <row r="75" spans="1:12" ht="14.25">
      <c r="A75" s="20"/>
      <c r="B75" s="20"/>
      <c r="C75" s="20"/>
      <c r="D75" s="20"/>
      <c r="E75" s="20"/>
      <c r="F75" s="20"/>
      <c r="G75" s="20"/>
      <c r="H75" s="20"/>
      <c r="I75" s="20"/>
      <c r="J75"/>
      <c r="K75"/>
      <c r="L75"/>
    </row>
    <row r="76" spans="1:12" ht="14.25">
      <c r="A76" s="20"/>
      <c r="B76" s="20"/>
      <c r="C76" s="20"/>
      <c r="D76" s="20"/>
      <c r="E76" s="20"/>
      <c r="F76" s="20"/>
      <c r="G76" s="20"/>
      <c r="H76" s="20"/>
      <c r="I76" s="20"/>
      <c r="J76"/>
      <c r="K76"/>
      <c r="L76"/>
    </row>
    <row r="77" spans="1:12" ht="14.25">
      <c r="A77" s="20"/>
      <c r="B77" s="20"/>
      <c r="C77" s="20"/>
      <c r="D77" s="20"/>
      <c r="E77" s="20"/>
      <c r="F77" s="20"/>
      <c r="G77" s="20"/>
      <c r="H77" s="20"/>
      <c r="I77" s="20"/>
      <c r="J77"/>
      <c r="K77"/>
      <c r="L77"/>
    </row>
    <row r="78" spans="1:12" s="3" customFormat="1" ht="15">
      <c r="A78" s="20"/>
      <c r="B78" s="20"/>
      <c r="C78" s="20"/>
      <c r="D78" s="20"/>
      <c r="E78" s="20"/>
      <c r="F78" s="20"/>
      <c r="G78" s="20"/>
      <c r="H78" s="20"/>
      <c r="I78" s="20"/>
      <c r="J78"/>
      <c r="K78"/>
      <c r="L78"/>
    </row>
    <row r="79" spans="1:12" ht="14.25">
      <c r="A79" s="20"/>
      <c r="B79" s="20"/>
      <c r="C79" s="20"/>
      <c r="D79" s="20"/>
      <c r="E79" s="20"/>
      <c r="F79" s="20"/>
      <c r="G79" s="20"/>
      <c r="H79" s="20"/>
      <c r="I79" s="20"/>
      <c r="J79"/>
      <c r="K79"/>
      <c r="L79"/>
    </row>
    <row r="80" spans="1:12" ht="14.25">
      <c r="A80" s="20"/>
      <c r="B80" s="20"/>
      <c r="C80" s="20"/>
      <c r="D80" s="20"/>
      <c r="E80" s="20"/>
      <c r="F80" s="20"/>
      <c r="G80" s="20"/>
      <c r="H80" s="20"/>
      <c r="I80" s="20"/>
      <c r="J80"/>
      <c r="K80"/>
      <c r="L80"/>
    </row>
    <row r="81" spans="1:12" ht="14.25">
      <c r="A81" s="20"/>
      <c r="B81" s="20"/>
      <c r="C81" s="20"/>
      <c r="D81" s="20"/>
      <c r="E81" s="20"/>
      <c r="F81" s="20"/>
      <c r="G81" s="20"/>
      <c r="H81" s="20"/>
      <c r="I81" s="20"/>
      <c r="J81"/>
      <c r="K81"/>
      <c r="L81"/>
    </row>
  </sheetData>
  <sheetProtection/>
  <mergeCells count="12">
    <mergeCell ref="A1:E1"/>
    <mergeCell ref="A2:E2"/>
    <mergeCell ref="A3:E3"/>
    <mergeCell ref="Q3:Y7"/>
    <mergeCell ref="A4:E4"/>
    <mergeCell ref="A5:E5"/>
    <mergeCell ref="G15:J15"/>
    <mergeCell ref="G16:J16"/>
    <mergeCell ref="G17:J17"/>
    <mergeCell ref="G19:I19"/>
    <mergeCell ref="H20:I20"/>
    <mergeCell ref="H21:I2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Y51"/>
  <sheetViews>
    <sheetView zoomScale="70" zoomScaleNormal="70" zoomScalePageLayoutView="0" workbookViewId="0" topLeftCell="H1">
      <selection activeCell="Q15" sqref="Q15:U16"/>
    </sheetView>
  </sheetViews>
  <sheetFormatPr defaultColWidth="9.140625" defaultRowHeight="15"/>
  <cols>
    <col min="1" max="1" width="2.57421875" style="0" bestFit="1" customWidth="1"/>
    <col min="2" max="2" width="14.28125" style="0" bestFit="1" customWidth="1"/>
    <col min="3" max="3" width="12.28125" style="0" bestFit="1" customWidth="1"/>
    <col min="4" max="4" width="12.28125" style="0" customWidth="1"/>
    <col min="5" max="5" width="13.00390625" style="0" customWidth="1"/>
    <col min="6" max="6" width="12.28125" style="0" customWidth="1"/>
    <col min="7" max="7" width="36.00390625" style="0" bestFit="1" customWidth="1"/>
    <col min="9" max="9" width="10.00390625" style="0" bestFit="1" customWidth="1"/>
    <col min="10" max="10" width="15.140625" style="0" customWidth="1"/>
    <col min="11" max="11" width="10.57421875" style="0" bestFit="1" customWidth="1"/>
  </cols>
  <sheetData>
    <row r="1" spans="1:25" ht="14.25">
      <c r="A1" s="301" t="s">
        <v>110</v>
      </c>
      <c r="B1" s="330"/>
      <c r="C1" s="330"/>
      <c r="D1" s="330"/>
      <c r="E1" s="330"/>
      <c r="F1" s="190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"/>
      <c r="R1" s="1"/>
      <c r="S1" s="1"/>
      <c r="T1" s="1"/>
      <c r="U1" s="1"/>
      <c r="V1" s="1"/>
      <c r="W1" s="1"/>
      <c r="X1" s="1"/>
      <c r="Y1" s="1"/>
    </row>
    <row r="2" spans="1:25" ht="15" thickBot="1">
      <c r="A2" s="301" t="s">
        <v>0</v>
      </c>
      <c r="B2" s="330"/>
      <c r="C2" s="330"/>
      <c r="D2" s="330"/>
      <c r="E2" s="330"/>
      <c r="F2" s="191"/>
      <c r="G2" s="253"/>
      <c r="H2" s="34"/>
      <c r="I2" s="34"/>
      <c r="J2" s="251"/>
      <c r="K2" s="251"/>
      <c r="L2" s="251"/>
      <c r="M2" s="251"/>
      <c r="N2" s="251"/>
      <c r="O2" s="251"/>
      <c r="P2" s="251"/>
      <c r="Q2" s="1"/>
      <c r="R2" s="1"/>
      <c r="S2" s="1"/>
      <c r="T2" s="1"/>
      <c r="U2" s="1"/>
      <c r="V2" s="1"/>
      <c r="W2" s="1"/>
      <c r="X2" s="1"/>
      <c r="Y2" s="1"/>
    </row>
    <row r="3" spans="1:25" ht="43.5">
      <c r="A3" s="301"/>
      <c r="B3" s="330"/>
      <c r="C3" s="330"/>
      <c r="D3" s="330"/>
      <c r="E3" s="330"/>
      <c r="F3" s="192"/>
      <c r="G3" s="46"/>
      <c r="H3" s="153"/>
      <c r="I3" s="78" t="s">
        <v>230</v>
      </c>
      <c r="J3" s="89" t="s">
        <v>231</v>
      </c>
      <c r="K3" s="89" t="s">
        <v>232</v>
      </c>
      <c r="L3" s="251"/>
      <c r="M3" s="252"/>
      <c r="N3" s="252"/>
      <c r="O3" s="251"/>
      <c r="P3" s="251"/>
      <c r="Q3" s="309" t="s">
        <v>254</v>
      </c>
      <c r="R3" s="309"/>
      <c r="S3" s="309"/>
      <c r="T3" s="309"/>
      <c r="U3" s="309"/>
      <c r="V3" s="309"/>
      <c r="W3" s="309"/>
      <c r="X3" s="309"/>
      <c r="Y3" s="310"/>
    </row>
    <row r="4" spans="1:25" ht="15">
      <c r="A4" s="301" t="s">
        <v>173</v>
      </c>
      <c r="B4" s="330"/>
      <c r="C4" s="330"/>
      <c r="D4" s="330"/>
      <c r="E4" s="330"/>
      <c r="F4" s="118"/>
      <c r="G4" s="46" t="s">
        <v>256</v>
      </c>
      <c r="H4" s="39"/>
      <c r="I4" s="31"/>
      <c r="J4" s="219" t="s">
        <v>233</v>
      </c>
      <c r="K4" s="219">
        <v>3</v>
      </c>
      <c r="L4" s="251"/>
      <c r="M4" s="252"/>
      <c r="N4" s="252"/>
      <c r="O4" s="251"/>
      <c r="P4" s="251"/>
      <c r="Q4" s="312"/>
      <c r="R4" s="355"/>
      <c r="S4" s="355"/>
      <c r="T4" s="355"/>
      <c r="U4" s="355"/>
      <c r="V4" s="355"/>
      <c r="W4" s="355"/>
      <c r="X4" s="355"/>
      <c r="Y4" s="313"/>
    </row>
    <row r="5" spans="1:25" ht="15">
      <c r="A5" s="301" t="s">
        <v>174</v>
      </c>
      <c r="B5" s="330"/>
      <c r="C5" s="330"/>
      <c r="D5" s="330"/>
      <c r="E5" s="330"/>
      <c r="F5" s="118"/>
      <c r="G5" s="46" t="s">
        <v>234</v>
      </c>
      <c r="H5" s="75">
        <f>D12</f>
        <v>75.60975609756098</v>
      </c>
      <c r="I5" s="31"/>
      <c r="J5" s="220" t="s">
        <v>235</v>
      </c>
      <c r="K5" s="220">
        <v>2</v>
      </c>
      <c r="L5" s="251"/>
      <c r="M5" s="252"/>
      <c r="N5" s="252"/>
      <c r="O5" s="251"/>
      <c r="P5" s="251"/>
      <c r="Q5" s="312"/>
      <c r="R5" s="355"/>
      <c r="S5" s="355"/>
      <c r="T5" s="355"/>
      <c r="U5" s="355"/>
      <c r="V5" s="355"/>
      <c r="W5" s="355"/>
      <c r="X5" s="355"/>
      <c r="Y5" s="313"/>
    </row>
    <row r="6" spans="1:25" ht="15">
      <c r="A6" s="12"/>
      <c r="B6" s="52" t="s">
        <v>1</v>
      </c>
      <c r="C6" s="14" t="s">
        <v>76</v>
      </c>
      <c r="D6" s="14"/>
      <c r="E6" s="14" t="s">
        <v>77</v>
      </c>
      <c r="F6" s="14"/>
      <c r="G6" s="46" t="s">
        <v>236</v>
      </c>
      <c r="H6" s="75">
        <f>F12</f>
        <v>75.60975609756098</v>
      </c>
      <c r="I6" s="31"/>
      <c r="J6" s="221" t="s">
        <v>237</v>
      </c>
      <c r="K6" s="221">
        <v>1</v>
      </c>
      <c r="L6" s="251"/>
      <c r="M6" s="252"/>
      <c r="N6" s="252"/>
      <c r="O6" s="251"/>
      <c r="P6" s="251"/>
      <c r="Q6" s="312"/>
      <c r="R6" s="355"/>
      <c r="S6" s="355"/>
      <c r="T6" s="355"/>
      <c r="U6" s="355"/>
      <c r="V6" s="355"/>
      <c r="W6" s="355"/>
      <c r="X6" s="355"/>
      <c r="Y6" s="313"/>
    </row>
    <row r="7" spans="1:25" ht="15.75" thickBot="1">
      <c r="A7" s="12"/>
      <c r="B7" s="52" t="s">
        <v>2</v>
      </c>
      <c r="C7" s="53" t="s">
        <v>78</v>
      </c>
      <c r="D7" s="53"/>
      <c r="E7" s="53" t="s">
        <v>78</v>
      </c>
      <c r="F7" s="53"/>
      <c r="G7" s="46" t="s">
        <v>238</v>
      </c>
      <c r="H7" s="79">
        <f>AVERAGE(H5:H6)</f>
        <v>75.60975609756098</v>
      </c>
      <c r="I7" s="88">
        <v>0.6</v>
      </c>
      <c r="J7" s="222" t="s">
        <v>239</v>
      </c>
      <c r="K7" s="222">
        <v>0</v>
      </c>
      <c r="L7" s="251"/>
      <c r="M7" s="251"/>
      <c r="N7" s="251"/>
      <c r="O7" s="251"/>
      <c r="P7" s="251"/>
      <c r="Q7" s="315"/>
      <c r="R7" s="315"/>
      <c r="S7" s="315"/>
      <c r="T7" s="315"/>
      <c r="U7" s="315"/>
      <c r="V7" s="315"/>
      <c r="W7" s="315"/>
      <c r="X7" s="315"/>
      <c r="Y7" s="316"/>
    </row>
    <row r="8" spans="1:25" ht="14.25">
      <c r="A8" s="12"/>
      <c r="B8" s="52" t="s">
        <v>3</v>
      </c>
      <c r="C8" s="53" t="s">
        <v>4</v>
      </c>
      <c r="D8" s="53"/>
      <c r="E8" s="53" t="s">
        <v>84</v>
      </c>
      <c r="F8" s="193"/>
      <c r="G8" s="46" t="s">
        <v>240</v>
      </c>
      <c r="H8" s="143" t="s">
        <v>114</v>
      </c>
      <c r="I8" s="144"/>
      <c r="J8" s="144"/>
      <c r="K8" s="14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2"/>
      <c r="B9" s="52" t="s">
        <v>5</v>
      </c>
      <c r="C9" s="53" t="s">
        <v>75</v>
      </c>
      <c r="D9" s="53"/>
      <c r="E9" s="53" t="s">
        <v>75</v>
      </c>
      <c r="F9" s="53"/>
      <c r="G9" s="145"/>
      <c r="H9" s="245"/>
      <c r="I9" s="245"/>
      <c r="J9" s="259"/>
      <c r="K9" s="204" t="s">
        <v>82</v>
      </c>
      <c r="L9" s="54" t="s">
        <v>89</v>
      </c>
      <c r="M9" s="29" t="s">
        <v>97</v>
      </c>
      <c r="N9" s="29" t="s">
        <v>98</v>
      </c>
      <c r="O9" s="29" t="s">
        <v>99</v>
      </c>
      <c r="P9" s="29" t="s">
        <v>100</v>
      </c>
      <c r="Q9" s="29" t="s">
        <v>101</v>
      </c>
      <c r="R9" s="29" t="s">
        <v>102</v>
      </c>
      <c r="S9" s="29" t="s">
        <v>103</v>
      </c>
      <c r="T9" s="29" t="s">
        <v>104</v>
      </c>
      <c r="U9" s="29" t="s">
        <v>109</v>
      </c>
      <c r="V9" s="29" t="s">
        <v>105</v>
      </c>
      <c r="W9" s="29" t="s">
        <v>106</v>
      </c>
      <c r="X9" s="29" t="s">
        <v>107</v>
      </c>
      <c r="Y9" s="29" t="s">
        <v>108</v>
      </c>
    </row>
    <row r="10" spans="1:25" ht="15">
      <c r="A10" s="12"/>
      <c r="B10" s="52" t="s">
        <v>8</v>
      </c>
      <c r="C10" s="53">
        <v>50</v>
      </c>
      <c r="D10" s="86">
        <f>0.55*C10</f>
        <v>27.500000000000004</v>
      </c>
      <c r="E10" s="19">
        <v>50</v>
      </c>
      <c r="F10" s="86">
        <f>0.55*E10</f>
        <v>27.500000000000004</v>
      </c>
      <c r="G10" s="203" t="s">
        <v>6</v>
      </c>
      <c r="H10" s="245"/>
      <c r="I10" s="245"/>
      <c r="J10" s="245"/>
      <c r="K10" s="205">
        <v>3</v>
      </c>
      <c r="L10" s="46">
        <v>3</v>
      </c>
      <c r="M10" s="46">
        <v>3</v>
      </c>
      <c r="N10" s="46">
        <v>3</v>
      </c>
      <c r="O10" s="46">
        <v>3</v>
      </c>
      <c r="P10" s="46">
        <v>3</v>
      </c>
      <c r="Q10" s="56"/>
      <c r="R10" s="56"/>
      <c r="S10" s="56"/>
      <c r="T10" s="56"/>
      <c r="U10" s="56"/>
      <c r="V10" s="46">
        <v>3</v>
      </c>
      <c r="W10" s="39">
        <v>3</v>
      </c>
      <c r="X10" s="39">
        <v>3</v>
      </c>
      <c r="Y10" s="39">
        <v>3</v>
      </c>
    </row>
    <row r="11" spans="1:25" ht="15">
      <c r="A11" s="12">
        <v>1</v>
      </c>
      <c r="B11" s="58">
        <v>170101110007</v>
      </c>
      <c r="C11" s="59">
        <v>22.5</v>
      </c>
      <c r="D11" s="75">
        <f>COUNTIF(C11:C51,"&gt;="&amp;D10)</f>
        <v>31</v>
      </c>
      <c r="E11" s="59">
        <v>23.75</v>
      </c>
      <c r="F11" s="75">
        <f>COUNTIF(E11:E51,"&gt;="&amp;F10)</f>
        <v>31</v>
      </c>
      <c r="G11" s="203" t="s">
        <v>7</v>
      </c>
      <c r="H11" s="245"/>
      <c r="I11" s="245"/>
      <c r="J11" s="245"/>
      <c r="K11" s="206">
        <v>2</v>
      </c>
      <c r="L11" s="23">
        <v>2</v>
      </c>
      <c r="M11" s="46">
        <v>2</v>
      </c>
      <c r="N11" s="46">
        <v>3</v>
      </c>
      <c r="O11" s="46">
        <v>2</v>
      </c>
      <c r="P11" s="46">
        <v>1</v>
      </c>
      <c r="Q11" s="56"/>
      <c r="R11" s="56"/>
      <c r="S11" s="56"/>
      <c r="T11" s="56"/>
      <c r="U11" s="56"/>
      <c r="V11" s="46">
        <v>3</v>
      </c>
      <c r="W11" s="39">
        <v>3</v>
      </c>
      <c r="X11" s="39">
        <v>3</v>
      </c>
      <c r="Y11" s="39">
        <v>3</v>
      </c>
    </row>
    <row r="12" spans="1:25" ht="15">
      <c r="A12" s="12">
        <v>2</v>
      </c>
      <c r="B12" s="38">
        <v>170101110010</v>
      </c>
      <c r="C12" s="59">
        <v>23.75</v>
      </c>
      <c r="D12" s="75">
        <f>D11/$A$51*100</f>
        <v>75.60975609756098</v>
      </c>
      <c r="E12" s="59">
        <v>21.25</v>
      </c>
      <c r="F12" s="75">
        <f>F11/$A$51*100</f>
        <v>75.60975609756098</v>
      </c>
      <c r="G12" s="203" t="s">
        <v>72</v>
      </c>
      <c r="H12" s="245"/>
      <c r="I12" s="245"/>
      <c r="J12" s="245"/>
      <c r="K12" s="206">
        <v>2</v>
      </c>
      <c r="L12" s="23">
        <v>3</v>
      </c>
      <c r="M12" s="46">
        <v>1</v>
      </c>
      <c r="N12" s="46">
        <v>2</v>
      </c>
      <c r="O12" s="46">
        <v>3</v>
      </c>
      <c r="P12" s="46">
        <v>1</v>
      </c>
      <c r="Q12" s="56"/>
      <c r="R12" s="56"/>
      <c r="S12" s="56"/>
      <c r="T12" s="56"/>
      <c r="U12" s="56"/>
      <c r="V12" s="46">
        <v>3</v>
      </c>
      <c r="W12" s="39">
        <v>3</v>
      </c>
      <c r="X12" s="39">
        <v>3</v>
      </c>
      <c r="Y12" s="39">
        <v>3</v>
      </c>
    </row>
    <row r="13" spans="1:25" ht="15">
      <c r="A13" s="12">
        <v>3</v>
      </c>
      <c r="B13" s="58">
        <v>170301110046</v>
      </c>
      <c r="C13" s="59">
        <v>25</v>
      </c>
      <c r="D13" s="59"/>
      <c r="E13" s="59">
        <v>23.75</v>
      </c>
      <c r="F13" s="59"/>
      <c r="G13" s="203" t="s">
        <v>73</v>
      </c>
      <c r="H13" s="245"/>
      <c r="I13" s="245"/>
      <c r="J13" s="245"/>
      <c r="K13" s="206">
        <v>3</v>
      </c>
      <c r="L13" s="23">
        <v>2</v>
      </c>
      <c r="M13" s="46">
        <v>1</v>
      </c>
      <c r="N13" s="46">
        <v>3</v>
      </c>
      <c r="O13" s="46">
        <v>2</v>
      </c>
      <c r="P13" s="46">
        <v>1</v>
      </c>
      <c r="Q13" s="56"/>
      <c r="R13" s="56"/>
      <c r="S13" s="56"/>
      <c r="T13" s="56"/>
      <c r="U13" s="56"/>
      <c r="V13" s="46">
        <v>3</v>
      </c>
      <c r="W13" s="39">
        <v>3</v>
      </c>
      <c r="X13" s="39">
        <v>3</v>
      </c>
      <c r="Y13" s="39">
        <v>3</v>
      </c>
    </row>
    <row r="14" spans="1:25" ht="15">
      <c r="A14" s="12">
        <v>4</v>
      </c>
      <c r="B14" s="38">
        <v>170101111016</v>
      </c>
      <c r="C14" s="38">
        <v>18.75</v>
      </c>
      <c r="D14" s="38"/>
      <c r="E14" s="38">
        <v>18.75</v>
      </c>
      <c r="F14" s="38"/>
      <c r="G14" s="203" t="s">
        <v>74</v>
      </c>
      <c r="H14" s="245"/>
      <c r="I14" s="245"/>
      <c r="J14" s="245"/>
      <c r="K14" s="206">
        <v>2</v>
      </c>
      <c r="L14" s="23">
        <v>2</v>
      </c>
      <c r="M14" s="46">
        <v>2</v>
      </c>
      <c r="N14" s="46">
        <v>1</v>
      </c>
      <c r="O14" s="46">
        <v>2</v>
      </c>
      <c r="P14" s="46">
        <v>2</v>
      </c>
      <c r="Q14" s="56"/>
      <c r="R14" s="56"/>
      <c r="S14" s="56"/>
      <c r="T14" s="56"/>
      <c r="U14" s="56"/>
      <c r="V14" s="46">
        <v>3</v>
      </c>
      <c r="W14" s="39">
        <v>3</v>
      </c>
      <c r="X14" s="39">
        <v>3</v>
      </c>
      <c r="Y14" s="39">
        <v>3</v>
      </c>
    </row>
    <row r="15" spans="1:25" ht="15">
      <c r="A15" s="12">
        <v>5</v>
      </c>
      <c r="B15" s="58">
        <v>170301110006</v>
      </c>
      <c r="C15" s="58">
        <v>18.75</v>
      </c>
      <c r="D15" s="58"/>
      <c r="E15" s="58">
        <v>18.75</v>
      </c>
      <c r="F15" s="270"/>
      <c r="G15" s="319" t="s">
        <v>259</v>
      </c>
      <c r="H15" s="340"/>
      <c r="I15" s="340"/>
      <c r="J15" s="341"/>
      <c r="K15" s="25">
        <f>AVERAGE(K10:K14)</f>
        <v>2.4</v>
      </c>
      <c r="L15" s="25">
        <f>AVERAGE(L10:L14)</f>
        <v>2.4</v>
      </c>
      <c r="M15" s="25">
        <f aca="true" t="shared" si="0" ref="M15:V15">AVERAGE(M10:M14)</f>
        <v>1.8</v>
      </c>
      <c r="N15" s="25">
        <f t="shared" si="0"/>
        <v>2.4</v>
      </c>
      <c r="O15" s="25">
        <f t="shared" si="0"/>
        <v>2.4</v>
      </c>
      <c r="P15" s="25">
        <f t="shared" si="0"/>
        <v>1.6</v>
      </c>
      <c r="Q15" s="25"/>
      <c r="R15" s="25"/>
      <c r="S15" s="25"/>
      <c r="T15" s="25"/>
      <c r="U15" s="25"/>
      <c r="V15" s="25">
        <f t="shared" si="0"/>
        <v>3</v>
      </c>
      <c r="W15" s="25">
        <f>AVERAGE(W10:W14)</f>
        <v>3</v>
      </c>
      <c r="X15" s="25">
        <f>AVERAGE(X10:X14)</f>
        <v>3</v>
      </c>
      <c r="Y15" s="25">
        <f>AVERAGE(Y10:Y14)</f>
        <v>3</v>
      </c>
    </row>
    <row r="16" spans="1:25" ht="15">
      <c r="A16" s="12">
        <v>6</v>
      </c>
      <c r="B16" s="38">
        <v>170301110014</v>
      </c>
      <c r="C16" s="38">
        <v>18.75</v>
      </c>
      <c r="D16" s="38"/>
      <c r="E16" s="38">
        <v>17.5</v>
      </c>
      <c r="F16" s="271"/>
      <c r="G16" s="351" t="s">
        <v>83</v>
      </c>
      <c r="H16" s="352"/>
      <c r="I16" s="352"/>
      <c r="J16" s="353"/>
      <c r="K16" s="120">
        <f>K15*$H$7/100</f>
        <v>1.8146341463414635</v>
      </c>
      <c r="L16" s="120">
        <f aca="true" t="shared" si="1" ref="L16:Y16">L15*$H$7/100</f>
        <v>1.8146341463414635</v>
      </c>
      <c r="M16" s="120">
        <f t="shared" si="1"/>
        <v>1.3609756097560974</v>
      </c>
      <c r="N16" s="120">
        <f t="shared" si="1"/>
        <v>1.8146341463414635</v>
      </c>
      <c r="O16" s="120">
        <f t="shared" si="1"/>
        <v>1.8146341463414635</v>
      </c>
      <c r="P16" s="120">
        <f t="shared" si="1"/>
        <v>1.2097560975609758</v>
      </c>
      <c r="Q16" s="120"/>
      <c r="R16" s="120"/>
      <c r="S16" s="120"/>
      <c r="T16" s="120"/>
      <c r="U16" s="120"/>
      <c r="V16" s="120">
        <f t="shared" si="1"/>
        <v>2.268292682926829</v>
      </c>
      <c r="W16" s="120">
        <f t="shared" si="1"/>
        <v>2.268292682926829</v>
      </c>
      <c r="X16" s="120">
        <f t="shared" si="1"/>
        <v>2.268292682926829</v>
      </c>
      <c r="Y16" s="120">
        <f t="shared" si="1"/>
        <v>2.268292682926829</v>
      </c>
    </row>
    <row r="17" spans="1:25" ht="14.25">
      <c r="A17" s="12">
        <v>7</v>
      </c>
      <c r="B17" s="58">
        <v>170301110007</v>
      </c>
      <c r="C17" s="58">
        <v>28.749999999999996</v>
      </c>
      <c r="D17" s="58"/>
      <c r="E17" s="58">
        <v>26.25</v>
      </c>
      <c r="F17" s="272"/>
      <c r="G17" s="274"/>
      <c r="H17" s="274"/>
      <c r="I17" s="274"/>
      <c r="J17" s="274"/>
      <c r="K17" s="246"/>
      <c r="L17" s="24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2">
        <v>8</v>
      </c>
      <c r="B18" s="38">
        <v>170301110027</v>
      </c>
      <c r="C18" s="38">
        <v>27.500000000000004</v>
      </c>
      <c r="D18" s="38"/>
      <c r="E18" s="38">
        <v>26.25</v>
      </c>
      <c r="F18" s="130"/>
      <c r="G18" s="257"/>
      <c r="H18" s="257"/>
      <c r="I18" s="257"/>
      <c r="J18" s="246"/>
      <c r="K18" s="246"/>
      <c r="L18" s="246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12">
        <v>9</v>
      </c>
      <c r="B19" s="58">
        <v>170301110047</v>
      </c>
      <c r="C19" s="58">
        <v>26.25</v>
      </c>
      <c r="D19" s="58"/>
      <c r="E19" s="58">
        <v>27.500000000000004</v>
      </c>
      <c r="F19" s="270"/>
      <c r="G19" s="247"/>
      <c r="H19" s="247"/>
      <c r="I19" s="247"/>
      <c r="J19" s="246"/>
      <c r="K19" s="246"/>
      <c r="L19" s="24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2">
        <v>10</v>
      </c>
      <c r="B20" s="38">
        <v>170101110005</v>
      </c>
      <c r="C20" s="38">
        <v>28.749999999999996</v>
      </c>
      <c r="D20" s="38"/>
      <c r="E20" s="38">
        <v>28.749999999999996</v>
      </c>
      <c r="F20" s="271"/>
      <c r="G20" s="258"/>
      <c r="H20" s="246"/>
      <c r="I20" s="246"/>
      <c r="J20" s="246"/>
      <c r="K20" s="247"/>
      <c r="L20" s="246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2">
        <v>11</v>
      </c>
      <c r="B21" s="58">
        <v>170101110011</v>
      </c>
      <c r="C21" s="58">
        <v>30</v>
      </c>
      <c r="D21" s="58"/>
      <c r="E21" s="58">
        <v>30</v>
      </c>
      <c r="F21" s="270"/>
      <c r="G21" s="258"/>
      <c r="H21" s="246"/>
      <c r="I21" s="246"/>
      <c r="J21" s="246"/>
      <c r="K21" s="246"/>
      <c r="L21" s="246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>
      <c r="A22" s="12">
        <v>12</v>
      </c>
      <c r="B22" s="38">
        <v>170101110013</v>
      </c>
      <c r="C22" s="38">
        <v>28.749999999999996</v>
      </c>
      <c r="D22" s="38"/>
      <c r="E22" s="38">
        <v>30</v>
      </c>
      <c r="F22" s="130"/>
      <c r="G22" s="257"/>
      <c r="H22" s="257"/>
      <c r="I22" s="257"/>
      <c r="J22" s="246"/>
      <c r="K22" s="246"/>
      <c r="L22" s="246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12">
        <v>13</v>
      </c>
      <c r="B23" s="58">
        <v>170101111017</v>
      </c>
      <c r="C23" s="58">
        <v>28.749999999999996</v>
      </c>
      <c r="D23" s="58"/>
      <c r="E23" s="58">
        <v>30</v>
      </c>
      <c r="F23" s="273"/>
      <c r="G23" s="257"/>
      <c r="H23" s="257"/>
      <c r="I23" s="257"/>
      <c r="J23" s="246"/>
      <c r="K23" s="246"/>
      <c r="L23" s="246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12">
        <v>14</v>
      </c>
      <c r="B24" s="38">
        <v>170101111018</v>
      </c>
      <c r="C24" s="38">
        <v>30</v>
      </c>
      <c r="D24" s="38"/>
      <c r="E24" s="38">
        <v>30</v>
      </c>
      <c r="F24" s="130"/>
      <c r="G24" s="257"/>
      <c r="H24" s="257"/>
      <c r="I24" s="257"/>
      <c r="J24" s="246"/>
      <c r="K24" s="246"/>
      <c r="L24" s="246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>
      <c r="A25" s="12">
        <v>15</v>
      </c>
      <c r="B25" s="58">
        <v>170301110008</v>
      </c>
      <c r="C25" s="58">
        <v>30</v>
      </c>
      <c r="D25" s="58"/>
      <c r="E25" s="58">
        <v>30</v>
      </c>
      <c r="F25" s="273"/>
      <c r="G25" s="257"/>
      <c r="H25" s="257"/>
      <c r="I25" s="257"/>
      <c r="J25" s="246"/>
      <c r="K25" s="246"/>
      <c r="L25" s="246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>
      <c r="A26" s="12">
        <v>16</v>
      </c>
      <c r="B26" s="38">
        <v>170301110012</v>
      </c>
      <c r="C26" s="38">
        <v>28.749999999999996</v>
      </c>
      <c r="D26" s="38"/>
      <c r="E26" s="38">
        <v>27.500000000000004</v>
      </c>
      <c r="F26" s="130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12">
        <v>17</v>
      </c>
      <c r="B27" s="58">
        <v>170301110013</v>
      </c>
      <c r="C27" s="58">
        <v>30</v>
      </c>
      <c r="D27" s="58"/>
      <c r="E27" s="58">
        <v>30</v>
      </c>
      <c r="F27" s="273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>
      <c r="A28" s="12">
        <v>18</v>
      </c>
      <c r="B28" s="38">
        <v>170301110015</v>
      </c>
      <c r="C28" s="38">
        <v>28.749999999999996</v>
      </c>
      <c r="D28" s="38"/>
      <c r="E28" s="38">
        <v>27.500000000000004</v>
      </c>
      <c r="F28" s="130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>
      <c r="A29" s="12">
        <v>19</v>
      </c>
      <c r="B29" s="58">
        <v>170301110016</v>
      </c>
      <c r="C29" s="58">
        <v>28.749999999999996</v>
      </c>
      <c r="D29" s="58"/>
      <c r="E29" s="58">
        <v>27.500000000000004</v>
      </c>
      <c r="F29" s="273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>
      <c r="A30" s="12">
        <v>20</v>
      </c>
      <c r="B30" s="38">
        <v>170301110017</v>
      </c>
      <c r="C30" s="38">
        <v>28.749999999999996</v>
      </c>
      <c r="D30" s="38"/>
      <c r="E30" s="38">
        <v>30</v>
      </c>
      <c r="F30" s="130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>
      <c r="A31" s="12">
        <v>21</v>
      </c>
      <c r="B31" s="58">
        <v>170301110019</v>
      </c>
      <c r="C31" s="58">
        <v>28.749999999999996</v>
      </c>
      <c r="D31" s="58"/>
      <c r="E31" s="58">
        <v>30</v>
      </c>
      <c r="F31" s="273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25">
      <c r="A32" s="12">
        <v>22</v>
      </c>
      <c r="B32" s="38">
        <v>170301110021</v>
      </c>
      <c r="C32" s="38">
        <v>30</v>
      </c>
      <c r="D32" s="38"/>
      <c r="E32" s="38">
        <v>30</v>
      </c>
      <c r="F32" s="130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>
      <c r="A33" s="12">
        <v>23</v>
      </c>
      <c r="B33" s="58">
        <v>170301110022</v>
      </c>
      <c r="C33" s="58">
        <v>30</v>
      </c>
      <c r="D33" s="58"/>
      <c r="E33" s="58">
        <v>31.25</v>
      </c>
      <c r="F33" s="273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25">
      <c r="A34" s="12">
        <v>24</v>
      </c>
      <c r="B34" s="38">
        <v>170301110023</v>
      </c>
      <c r="C34" s="38">
        <v>31.25</v>
      </c>
      <c r="D34" s="38"/>
      <c r="E34" s="38">
        <v>30</v>
      </c>
      <c r="F34" s="130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>
      <c r="A35" s="12">
        <v>25</v>
      </c>
      <c r="B35" s="58">
        <v>170301110025</v>
      </c>
      <c r="C35" s="58">
        <v>30</v>
      </c>
      <c r="D35" s="58"/>
      <c r="E35" s="58">
        <v>31.25</v>
      </c>
      <c r="F35" s="273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2">
        <v>26</v>
      </c>
      <c r="B36" s="38">
        <v>170301110028</v>
      </c>
      <c r="C36" s="38">
        <v>28.749999999999996</v>
      </c>
      <c r="D36" s="38"/>
      <c r="E36" s="38">
        <v>30</v>
      </c>
      <c r="F36" s="130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>
      <c r="A37" s="12">
        <v>27</v>
      </c>
      <c r="B37" s="58">
        <v>170301110031</v>
      </c>
      <c r="C37" s="58">
        <v>26.25</v>
      </c>
      <c r="D37" s="58"/>
      <c r="E37" s="58">
        <v>30</v>
      </c>
      <c r="F37" s="273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>
      <c r="A38" s="12">
        <v>28</v>
      </c>
      <c r="B38" s="38">
        <v>170301110036</v>
      </c>
      <c r="C38" s="38">
        <v>27.500000000000004</v>
      </c>
      <c r="D38" s="38"/>
      <c r="E38" s="38">
        <v>28.749999999999996</v>
      </c>
      <c r="F38" s="130"/>
      <c r="G38" s="12"/>
      <c r="H38" s="12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12">
        <v>29</v>
      </c>
      <c r="B39" s="58">
        <v>170301110037</v>
      </c>
      <c r="C39" s="58">
        <v>28.749999999999996</v>
      </c>
      <c r="D39" s="58"/>
      <c r="E39" s="58">
        <v>28.749999999999996</v>
      </c>
      <c r="F39" s="273"/>
      <c r="G39" s="12"/>
      <c r="H39" s="12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>
      <c r="A40" s="12">
        <v>30</v>
      </c>
      <c r="B40" s="38">
        <v>170301110039</v>
      </c>
      <c r="C40" s="38">
        <v>30</v>
      </c>
      <c r="D40" s="38"/>
      <c r="E40" s="38">
        <v>30</v>
      </c>
      <c r="F40" s="130"/>
      <c r="G40" s="12"/>
      <c r="H40" s="12"/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>
      <c r="A41" s="12">
        <v>31</v>
      </c>
      <c r="B41" s="58">
        <v>170301110042</v>
      </c>
      <c r="C41" s="58">
        <v>30</v>
      </c>
      <c r="D41" s="58"/>
      <c r="E41" s="58">
        <v>28.749999999999996</v>
      </c>
      <c r="F41" s="273"/>
      <c r="G41" s="12"/>
      <c r="H41" s="12"/>
      <c r="I41" s="1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>
      <c r="A42" s="12">
        <v>32</v>
      </c>
      <c r="B42" s="38">
        <v>170301110044</v>
      </c>
      <c r="C42" s="38">
        <v>30</v>
      </c>
      <c r="D42" s="38"/>
      <c r="E42" s="38">
        <v>30</v>
      </c>
      <c r="F42" s="130"/>
      <c r="G42" s="12"/>
      <c r="H42" s="12"/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>
      <c r="A43" s="12">
        <v>33</v>
      </c>
      <c r="B43" s="58">
        <v>170301110045</v>
      </c>
      <c r="C43" s="58">
        <v>28.749999999999996</v>
      </c>
      <c r="D43" s="58"/>
      <c r="E43" s="58">
        <v>27.500000000000004</v>
      </c>
      <c r="F43" s="273"/>
      <c r="G43" s="12"/>
      <c r="H43" s="12"/>
      <c r="I43" s="1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25">
      <c r="A44" s="12">
        <v>34</v>
      </c>
      <c r="B44" s="38">
        <v>170301110050</v>
      </c>
      <c r="C44" s="38">
        <v>28.749999999999996</v>
      </c>
      <c r="D44" s="38"/>
      <c r="E44" s="38">
        <v>28.749999999999996</v>
      </c>
      <c r="F44" s="130"/>
      <c r="G44" s="12"/>
      <c r="H44" s="12"/>
      <c r="I44" s="1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>
      <c r="A45" s="12">
        <v>35</v>
      </c>
      <c r="B45" s="58">
        <v>170301110052</v>
      </c>
      <c r="C45" s="58">
        <v>27.500000000000004</v>
      </c>
      <c r="D45" s="58"/>
      <c r="E45" s="58">
        <v>28.749999999999996</v>
      </c>
      <c r="F45" s="273"/>
      <c r="G45" s="12"/>
      <c r="H45" s="12"/>
      <c r="I45" s="1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25">
      <c r="A46" s="12">
        <v>36</v>
      </c>
      <c r="B46" s="38">
        <v>170301110054</v>
      </c>
      <c r="C46" s="38">
        <v>28.749999999999996</v>
      </c>
      <c r="D46" s="38"/>
      <c r="E46" s="38">
        <v>28.749999999999996</v>
      </c>
      <c r="F46" s="130"/>
      <c r="G46" s="12"/>
      <c r="H46" s="12"/>
      <c r="I46" s="1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4.25">
      <c r="A47" s="12">
        <v>37</v>
      </c>
      <c r="B47" s="58">
        <v>170301111056</v>
      </c>
      <c r="C47" s="58">
        <v>30</v>
      </c>
      <c r="D47" s="58"/>
      <c r="E47" s="58">
        <v>30</v>
      </c>
      <c r="F47" s="273"/>
      <c r="G47" s="12"/>
      <c r="H47" s="12"/>
      <c r="I47" s="1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.25">
      <c r="A48" s="12">
        <v>38</v>
      </c>
      <c r="B48" s="38">
        <v>170301111057</v>
      </c>
      <c r="C48" s="38">
        <v>30</v>
      </c>
      <c r="D48" s="38"/>
      <c r="E48" s="38">
        <v>30</v>
      </c>
      <c r="F48" s="130"/>
      <c r="G48" s="12"/>
      <c r="H48" s="12"/>
      <c r="I48" s="1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4.25">
      <c r="A49" s="12">
        <v>39</v>
      </c>
      <c r="B49" s="58">
        <v>170301111060</v>
      </c>
      <c r="C49" s="58">
        <v>28.749999999999996</v>
      </c>
      <c r="D49" s="58"/>
      <c r="E49" s="58">
        <v>30</v>
      </c>
      <c r="F49" s="273"/>
      <c r="G49" s="12"/>
      <c r="H49" s="12"/>
      <c r="I49" s="1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4.25">
      <c r="A50" s="12">
        <v>40</v>
      </c>
      <c r="B50" s="38">
        <v>170301110020</v>
      </c>
      <c r="C50" s="38">
        <v>0</v>
      </c>
      <c r="D50" s="38"/>
      <c r="E50" s="38">
        <v>0</v>
      </c>
      <c r="F50" s="130"/>
      <c r="G50" s="12"/>
      <c r="H50" s="12"/>
      <c r="I50" s="1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4.25">
      <c r="A51" s="12">
        <v>41</v>
      </c>
      <c r="B51" s="58">
        <v>170301111059</v>
      </c>
      <c r="C51" s="58">
        <v>0</v>
      </c>
      <c r="D51" s="58"/>
      <c r="E51" s="58">
        <v>0</v>
      </c>
      <c r="F51" s="273"/>
      <c r="G51" s="12"/>
      <c r="H51" s="12"/>
      <c r="I51" s="1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</sheetData>
  <sheetProtection/>
  <mergeCells count="8">
    <mergeCell ref="G15:J15"/>
    <mergeCell ref="G16:J16"/>
    <mergeCell ref="A1:E1"/>
    <mergeCell ref="A2:E2"/>
    <mergeCell ref="A3:E3"/>
    <mergeCell ref="Q3:Y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Y49"/>
  <sheetViews>
    <sheetView zoomScale="70" zoomScaleNormal="70" zoomScalePageLayoutView="0" workbookViewId="0" topLeftCell="O1">
      <selection activeCell="Q15" sqref="Q15:U16"/>
    </sheetView>
  </sheetViews>
  <sheetFormatPr defaultColWidth="11.00390625" defaultRowHeight="15"/>
  <cols>
    <col min="1" max="1" width="2.57421875" style="0" bestFit="1" customWidth="1"/>
    <col min="2" max="2" width="21.00390625" style="0" customWidth="1"/>
    <col min="3" max="3" width="12.28125" style="0" bestFit="1" customWidth="1"/>
    <col min="4" max="4" width="6.8515625" style="0" bestFit="1" customWidth="1"/>
    <col min="5" max="5" width="25.8515625" style="0" customWidth="1"/>
    <col min="6" max="6" width="6.8515625" style="0" customWidth="1"/>
    <col min="7" max="7" width="15.7109375" style="0" customWidth="1"/>
  </cols>
  <sheetData>
    <row r="1" spans="1:25" ht="14.25">
      <c r="A1" s="301" t="s">
        <v>110</v>
      </c>
      <c r="B1" s="330"/>
      <c r="C1" s="330"/>
      <c r="D1" s="330"/>
      <c r="E1" s="330"/>
      <c r="F1" s="190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"/>
      <c r="R1" s="1"/>
      <c r="S1" s="1"/>
      <c r="T1" s="1"/>
      <c r="U1" s="1"/>
      <c r="V1" s="1"/>
      <c r="W1" s="1"/>
      <c r="X1" s="1"/>
      <c r="Y1" s="1"/>
    </row>
    <row r="2" spans="1:25" ht="15" thickBot="1">
      <c r="A2" s="301" t="s">
        <v>0</v>
      </c>
      <c r="B2" s="330"/>
      <c r="C2" s="330"/>
      <c r="D2" s="330"/>
      <c r="E2" s="330"/>
      <c r="F2" s="190"/>
      <c r="G2" s="253"/>
      <c r="H2" s="34"/>
      <c r="I2" s="34"/>
      <c r="J2" s="251"/>
      <c r="K2" s="251"/>
      <c r="L2" s="251"/>
      <c r="M2" s="251"/>
      <c r="N2" s="251"/>
      <c r="O2" s="251"/>
      <c r="P2" s="251"/>
      <c r="Q2" s="1"/>
      <c r="R2" s="1"/>
      <c r="S2" s="1"/>
      <c r="T2" s="1"/>
      <c r="U2" s="1"/>
      <c r="V2" s="1"/>
      <c r="W2" s="1"/>
      <c r="X2" s="1"/>
      <c r="Y2" s="1"/>
    </row>
    <row r="3" spans="1:25" ht="57.75">
      <c r="A3" s="301"/>
      <c r="B3" s="330"/>
      <c r="C3" s="330"/>
      <c r="D3" s="330"/>
      <c r="E3" s="330"/>
      <c r="F3" s="190"/>
      <c r="G3" s="78"/>
      <c r="H3" s="153"/>
      <c r="I3" s="78" t="s">
        <v>230</v>
      </c>
      <c r="J3" s="89" t="s">
        <v>231</v>
      </c>
      <c r="K3" s="89" t="s">
        <v>232</v>
      </c>
      <c r="L3" s="251"/>
      <c r="M3" s="252"/>
      <c r="N3" s="252"/>
      <c r="O3" s="251"/>
      <c r="P3" s="251"/>
      <c r="Q3" s="309" t="s">
        <v>254</v>
      </c>
      <c r="R3" s="309"/>
      <c r="S3" s="309"/>
      <c r="T3" s="309"/>
      <c r="U3" s="309"/>
      <c r="V3" s="309"/>
      <c r="W3" s="309"/>
      <c r="X3" s="309"/>
      <c r="Y3" s="310"/>
    </row>
    <row r="4" spans="1:25" ht="15">
      <c r="A4" s="301" t="s">
        <v>175</v>
      </c>
      <c r="B4" s="330"/>
      <c r="C4" s="330"/>
      <c r="D4" s="330"/>
      <c r="E4" s="330"/>
      <c r="F4" s="190"/>
      <c r="G4" s="78" t="s">
        <v>256</v>
      </c>
      <c r="H4" s="150"/>
      <c r="I4" s="151"/>
      <c r="J4" s="223" t="s">
        <v>233</v>
      </c>
      <c r="K4" s="223">
        <v>3</v>
      </c>
      <c r="L4" s="251"/>
      <c r="M4" s="252"/>
      <c r="N4" s="252"/>
      <c r="O4" s="251"/>
      <c r="P4" s="251"/>
      <c r="Q4" s="312"/>
      <c r="R4" s="355"/>
      <c r="S4" s="355"/>
      <c r="T4" s="355"/>
      <c r="U4" s="355"/>
      <c r="V4" s="355"/>
      <c r="W4" s="355"/>
      <c r="X4" s="355"/>
      <c r="Y4" s="313"/>
    </row>
    <row r="5" spans="1:25" ht="15">
      <c r="A5" s="301" t="s">
        <v>176</v>
      </c>
      <c r="B5" s="330"/>
      <c r="C5" s="330"/>
      <c r="D5" s="330"/>
      <c r="E5" s="330"/>
      <c r="F5" s="190"/>
      <c r="G5" s="78" t="s">
        <v>234</v>
      </c>
      <c r="H5" s="156">
        <f>D12</f>
        <v>66.66666666666666</v>
      </c>
      <c r="I5" s="151"/>
      <c r="J5" s="224" t="s">
        <v>235</v>
      </c>
      <c r="K5" s="224">
        <v>2</v>
      </c>
      <c r="L5" s="251"/>
      <c r="M5" s="252"/>
      <c r="N5" s="252"/>
      <c r="O5" s="251"/>
      <c r="P5" s="251"/>
      <c r="Q5" s="312"/>
      <c r="R5" s="355"/>
      <c r="S5" s="355"/>
      <c r="T5" s="355"/>
      <c r="U5" s="355"/>
      <c r="V5" s="355"/>
      <c r="W5" s="355"/>
      <c r="X5" s="355"/>
      <c r="Y5" s="313"/>
    </row>
    <row r="6" spans="1:25" ht="15">
      <c r="A6" s="12"/>
      <c r="B6" s="52" t="s">
        <v>1</v>
      </c>
      <c r="C6" s="14" t="s">
        <v>76</v>
      </c>
      <c r="D6" s="124"/>
      <c r="E6" s="124" t="s">
        <v>77</v>
      </c>
      <c r="F6" s="127"/>
      <c r="G6" s="78" t="s">
        <v>236</v>
      </c>
      <c r="H6" s="156">
        <f>F12</f>
        <v>0</v>
      </c>
      <c r="I6" s="151"/>
      <c r="J6" s="225" t="s">
        <v>237</v>
      </c>
      <c r="K6" s="225">
        <v>1</v>
      </c>
      <c r="L6" s="251"/>
      <c r="M6" s="252"/>
      <c r="N6" s="252"/>
      <c r="O6" s="251"/>
      <c r="P6" s="251"/>
      <c r="Q6" s="312"/>
      <c r="R6" s="355"/>
      <c r="S6" s="355"/>
      <c r="T6" s="355"/>
      <c r="U6" s="355"/>
      <c r="V6" s="355"/>
      <c r="W6" s="355"/>
      <c r="X6" s="355"/>
      <c r="Y6" s="313"/>
    </row>
    <row r="7" spans="1:25" ht="43.5" thickBot="1">
      <c r="A7" s="12"/>
      <c r="B7" s="52" t="s">
        <v>2</v>
      </c>
      <c r="C7" s="53" t="s">
        <v>78</v>
      </c>
      <c r="D7" s="207"/>
      <c r="E7" s="207" t="s">
        <v>78</v>
      </c>
      <c r="F7" s="193"/>
      <c r="G7" s="78" t="s">
        <v>238</v>
      </c>
      <c r="H7" s="162">
        <f>AVERAGE(H5:H6)</f>
        <v>33.33333333333333</v>
      </c>
      <c r="I7" s="163">
        <v>0.6</v>
      </c>
      <c r="J7" s="226" t="s">
        <v>239</v>
      </c>
      <c r="K7" s="226">
        <v>0</v>
      </c>
      <c r="L7" s="251"/>
      <c r="M7" s="251"/>
      <c r="N7" s="251"/>
      <c r="O7" s="251"/>
      <c r="P7" s="251"/>
      <c r="Q7" s="315"/>
      <c r="R7" s="315"/>
      <c r="S7" s="315"/>
      <c r="T7" s="315"/>
      <c r="U7" s="315"/>
      <c r="V7" s="315"/>
      <c r="W7" s="315"/>
      <c r="X7" s="315"/>
      <c r="Y7" s="316"/>
    </row>
    <row r="8" spans="1:25" ht="28.5">
      <c r="A8" s="12"/>
      <c r="B8" s="52" t="s">
        <v>3</v>
      </c>
      <c r="C8" s="53" t="s">
        <v>4</v>
      </c>
      <c r="D8" s="53"/>
      <c r="E8" s="53" t="s">
        <v>84</v>
      </c>
      <c r="F8" s="193"/>
      <c r="G8" s="78" t="s">
        <v>240</v>
      </c>
      <c r="H8" s="166" t="s">
        <v>251</v>
      </c>
      <c r="I8" s="167"/>
      <c r="J8" s="167"/>
      <c r="K8" s="167"/>
      <c r="L8" s="31"/>
      <c r="M8" s="31"/>
      <c r="N8" s="31"/>
      <c r="O8" s="31"/>
      <c r="P8" s="3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2"/>
      <c r="B9" s="52" t="s">
        <v>5</v>
      </c>
      <c r="C9" s="53" t="s">
        <v>75</v>
      </c>
      <c r="D9" s="53"/>
      <c r="E9" s="53" t="s">
        <v>75</v>
      </c>
      <c r="F9" s="53"/>
      <c r="G9" s="216"/>
      <c r="H9" s="245"/>
      <c r="I9" s="245"/>
      <c r="J9" s="259"/>
      <c r="K9" s="217" t="s">
        <v>82</v>
      </c>
      <c r="L9" s="211" t="s">
        <v>89</v>
      </c>
      <c r="M9" s="212" t="s">
        <v>97</v>
      </c>
      <c r="N9" s="212" t="s">
        <v>98</v>
      </c>
      <c r="O9" s="212" t="s">
        <v>99</v>
      </c>
      <c r="P9" s="212" t="s">
        <v>100</v>
      </c>
      <c r="Q9" s="29" t="s">
        <v>101</v>
      </c>
      <c r="R9" s="29" t="s">
        <v>102</v>
      </c>
      <c r="S9" s="29" t="s">
        <v>103</v>
      </c>
      <c r="T9" s="29" t="s">
        <v>104</v>
      </c>
      <c r="U9" s="29" t="s">
        <v>109</v>
      </c>
      <c r="V9" s="29" t="s">
        <v>105</v>
      </c>
      <c r="W9" s="29" t="s">
        <v>106</v>
      </c>
      <c r="X9" s="29" t="s">
        <v>107</v>
      </c>
      <c r="Y9" s="29" t="s">
        <v>108</v>
      </c>
    </row>
    <row r="10" spans="1:25" ht="15">
      <c r="A10" s="12"/>
      <c r="B10" s="52" t="s">
        <v>8</v>
      </c>
      <c r="C10" s="53">
        <v>50</v>
      </c>
      <c r="D10" s="86">
        <f>0.55*C10</f>
        <v>27.500000000000004</v>
      </c>
      <c r="E10" s="19">
        <v>50</v>
      </c>
      <c r="F10" s="86">
        <f>0.55*E10</f>
        <v>27.500000000000004</v>
      </c>
      <c r="G10" s="203" t="s">
        <v>6</v>
      </c>
      <c r="H10" s="245"/>
      <c r="I10" s="245"/>
      <c r="J10" s="245"/>
      <c r="K10" s="205">
        <v>3</v>
      </c>
      <c r="L10" s="46">
        <v>3</v>
      </c>
      <c r="M10" s="46">
        <v>3</v>
      </c>
      <c r="N10" s="46">
        <v>3</v>
      </c>
      <c r="O10" s="46">
        <v>3</v>
      </c>
      <c r="P10" s="46">
        <v>3</v>
      </c>
      <c r="Q10" s="46"/>
      <c r="R10" s="46"/>
      <c r="S10" s="46"/>
      <c r="T10" s="46"/>
      <c r="U10" s="46"/>
      <c r="V10" s="46">
        <v>3</v>
      </c>
      <c r="W10" s="46">
        <v>3</v>
      </c>
      <c r="X10" s="46">
        <v>3</v>
      </c>
      <c r="Y10" s="46">
        <v>3</v>
      </c>
    </row>
    <row r="11" spans="1:25" ht="15">
      <c r="A11" s="12">
        <v>1</v>
      </c>
      <c r="B11" s="60">
        <v>170301111064</v>
      </c>
      <c r="C11" s="58">
        <v>0</v>
      </c>
      <c r="D11" s="75">
        <f>COUNTIF(C11:C49,"&gt;="&amp;D10)</f>
        <v>26</v>
      </c>
      <c r="E11" s="58">
        <v>0</v>
      </c>
      <c r="F11" s="75">
        <f>COUNTIF(E11:E49,"&gt;="&amp;F10)</f>
        <v>0</v>
      </c>
      <c r="G11" s="203" t="s">
        <v>7</v>
      </c>
      <c r="H11" s="245"/>
      <c r="I11" s="245"/>
      <c r="J11" s="245"/>
      <c r="K11" s="206">
        <v>2</v>
      </c>
      <c r="L11" s="23">
        <v>2</v>
      </c>
      <c r="M11" s="46">
        <v>2</v>
      </c>
      <c r="N11" s="46">
        <v>3</v>
      </c>
      <c r="O11" s="46">
        <v>2</v>
      </c>
      <c r="P11" s="46">
        <v>1</v>
      </c>
      <c r="Q11" s="46"/>
      <c r="R11" s="46"/>
      <c r="S11" s="46"/>
      <c r="T11" s="46"/>
      <c r="U11" s="46"/>
      <c r="V11" s="46">
        <v>3</v>
      </c>
      <c r="W11" s="46">
        <v>3</v>
      </c>
      <c r="X11" s="46">
        <v>3</v>
      </c>
      <c r="Y11" s="46">
        <v>3</v>
      </c>
    </row>
    <row r="12" spans="1:25" ht="15">
      <c r="A12" s="12">
        <v>2</v>
      </c>
      <c r="B12" s="61">
        <v>170301110004</v>
      </c>
      <c r="C12" s="62">
        <v>35</v>
      </c>
      <c r="D12" s="75">
        <f>D11/$A$49*100</f>
        <v>66.66666666666666</v>
      </c>
      <c r="E12" s="62">
        <v>20.625</v>
      </c>
      <c r="F12" s="75">
        <f>F11/$A$49*100</f>
        <v>0</v>
      </c>
      <c r="G12" s="203" t="s">
        <v>72</v>
      </c>
      <c r="H12" s="245"/>
      <c r="I12" s="245"/>
      <c r="J12" s="245"/>
      <c r="K12" s="206">
        <v>2</v>
      </c>
      <c r="L12" s="23">
        <v>3</v>
      </c>
      <c r="M12" s="46">
        <v>1</v>
      </c>
      <c r="N12" s="46">
        <v>2</v>
      </c>
      <c r="O12" s="46">
        <v>3</v>
      </c>
      <c r="P12" s="46">
        <v>1</v>
      </c>
      <c r="Q12" s="46"/>
      <c r="R12" s="46"/>
      <c r="S12" s="46"/>
      <c r="T12" s="46"/>
      <c r="U12" s="46"/>
      <c r="V12" s="46">
        <v>3</v>
      </c>
      <c r="W12" s="46">
        <v>3</v>
      </c>
      <c r="X12" s="46">
        <v>3</v>
      </c>
      <c r="Y12" s="46">
        <v>3</v>
      </c>
    </row>
    <row r="13" spans="1:25" ht="15">
      <c r="A13" s="12">
        <v>3</v>
      </c>
      <c r="B13" s="60">
        <v>170301110006</v>
      </c>
      <c r="C13" s="63">
        <v>27.142857142857142</v>
      </c>
      <c r="D13" s="63"/>
      <c r="E13" s="63">
        <v>14.374999999999998</v>
      </c>
      <c r="F13" s="63"/>
      <c r="G13" s="203" t="s">
        <v>73</v>
      </c>
      <c r="H13" s="245"/>
      <c r="I13" s="245"/>
      <c r="J13" s="245"/>
      <c r="K13" s="206">
        <v>3</v>
      </c>
      <c r="L13" s="23">
        <v>2</v>
      </c>
      <c r="M13" s="46">
        <v>1</v>
      </c>
      <c r="N13" s="46">
        <v>3</v>
      </c>
      <c r="O13" s="46">
        <v>2</v>
      </c>
      <c r="P13" s="46">
        <v>1</v>
      </c>
      <c r="Q13" s="46"/>
      <c r="R13" s="46"/>
      <c r="S13" s="46"/>
      <c r="T13" s="46"/>
      <c r="U13" s="46"/>
      <c r="V13" s="46">
        <v>3</v>
      </c>
      <c r="W13" s="46">
        <v>3</v>
      </c>
      <c r="X13" s="46">
        <v>3</v>
      </c>
      <c r="Y13" s="46">
        <v>3</v>
      </c>
    </row>
    <row r="14" spans="1:25" ht="15">
      <c r="A14" s="12">
        <v>4</v>
      </c>
      <c r="B14" s="61">
        <v>170301110007</v>
      </c>
      <c r="C14" s="62">
        <v>34.285714285714285</v>
      </c>
      <c r="D14" s="62"/>
      <c r="E14" s="62">
        <v>21.25</v>
      </c>
      <c r="F14" s="62"/>
      <c r="G14" s="203" t="s">
        <v>74</v>
      </c>
      <c r="H14" s="245"/>
      <c r="I14" s="245"/>
      <c r="J14" s="245"/>
      <c r="K14" s="206">
        <v>2</v>
      </c>
      <c r="L14" s="23">
        <v>2</v>
      </c>
      <c r="M14" s="46">
        <v>2</v>
      </c>
      <c r="N14" s="46">
        <v>1</v>
      </c>
      <c r="O14" s="46">
        <v>2</v>
      </c>
      <c r="P14" s="46">
        <v>2</v>
      </c>
      <c r="Q14" s="46"/>
      <c r="R14" s="46"/>
      <c r="S14" s="46"/>
      <c r="T14" s="46"/>
      <c r="U14" s="46"/>
      <c r="V14" s="46">
        <v>3</v>
      </c>
      <c r="W14" s="46">
        <v>3</v>
      </c>
      <c r="X14" s="46">
        <v>3</v>
      </c>
      <c r="Y14" s="46">
        <v>3</v>
      </c>
    </row>
    <row r="15" spans="1:25" ht="15">
      <c r="A15" s="12">
        <v>5</v>
      </c>
      <c r="B15" s="60">
        <v>170301110008</v>
      </c>
      <c r="C15" s="63">
        <v>30</v>
      </c>
      <c r="D15" s="63"/>
      <c r="E15" s="63">
        <v>14.374999999999998</v>
      </c>
      <c r="F15" s="284"/>
      <c r="G15" s="319" t="s">
        <v>259</v>
      </c>
      <c r="H15" s="340"/>
      <c r="I15" s="340"/>
      <c r="J15" s="341"/>
      <c r="K15" s="25">
        <f>AVERAGE(K10:K14)</f>
        <v>2.4</v>
      </c>
      <c r="L15" s="25">
        <f>AVERAGE(L10:L14)</f>
        <v>2.4</v>
      </c>
      <c r="M15" s="25">
        <f aca="true" t="shared" si="0" ref="M15:Y15">AVERAGE(M10:M14)</f>
        <v>1.8</v>
      </c>
      <c r="N15" s="25">
        <f t="shared" si="0"/>
        <v>2.4</v>
      </c>
      <c r="O15" s="25">
        <f t="shared" si="0"/>
        <v>2.4</v>
      </c>
      <c r="P15" s="25">
        <f t="shared" si="0"/>
        <v>1.6</v>
      </c>
      <c r="Q15" s="25"/>
      <c r="R15" s="25"/>
      <c r="S15" s="25"/>
      <c r="T15" s="25"/>
      <c r="U15" s="25"/>
      <c r="V15" s="25">
        <f t="shared" si="0"/>
        <v>3</v>
      </c>
      <c r="W15" s="25">
        <f t="shared" si="0"/>
        <v>3</v>
      </c>
      <c r="X15" s="25">
        <f t="shared" si="0"/>
        <v>3</v>
      </c>
      <c r="Y15" s="25">
        <f t="shared" si="0"/>
        <v>3</v>
      </c>
    </row>
    <row r="16" spans="1:25" ht="15">
      <c r="A16" s="12">
        <v>6</v>
      </c>
      <c r="B16" s="61">
        <v>170301110012</v>
      </c>
      <c r="C16" s="62">
        <v>28.57142857142857</v>
      </c>
      <c r="D16" s="62"/>
      <c r="E16" s="62">
        <v>15</v>
      </c>
      <c r="F16" s="285"/>
      <c r="G16" s="351" t="s">
        <v>83</v>
      </c>
      <c r="H16" s="352"/>
      <c r="I16" s="352"/>
      <c r="J16" s="353"/>
      <c r="K16" s="120">
        <f>K15*$H$7/100</f>
        <v>0.7999999999999998</v>
      </c>
      <c r="L16" s="120">
        <f aca="true" t="shared" si="1" ref="L16:Y16">L15*$H$7/100</f>
        <v>0.7999999999999998</v>
      </c>
      <c r="M16" s="120">
        <f t="shared" si="1"/>
        <v>0.6</v>
      </c>
      <c r="N16" s="120">
        <f t="shared" si="1"/>
        <v>0.7999999999999998</v>
      </c>
      <c r="O16" s="120">
        <f t="shared" si="1"/>
        <v>0.7999999999999998</v>
      </c>
      <c r="P16" s="120">
        <f t="shared" si="1"/>
        <v>0.5333333333333333</v>
      </c>
      <c r="Q16" s="120"/>
      <c r="R16" s="120"/>
      <c r="S16" s="120"/>
      <c r="T16" s="120"/>
      <c r="U16" s="120"/>
      <c r="V16" s="120">
        <f t="shared" si="1"/>
        <v>0.9999999999999999</v>
      </c>
      <c r="W16" s="120">
        <f t="shared" si="1"/>
        <v>0.9999999999999999</v>
      </c>
      <c r="X16" s="120">
        <f t="shared" si="1"/>
        <v>0.9999999999999999</v>
      </c>
      <c r="Y16" s="120">
        <f t="shared" si="1"/>
        <v>0.9999999999999999</v>
      </c>
    </row>
    <row r="17" spans="1:25" ht="14.25">
      <c r="A17" s="12">
        <v>7</v>
      </c>
      <c r="B17" s="60">
        <v>170301110013</v>
      </c>
      <c r="C17" s="63">
        <v>30.714285714285715</v>
      </c>
      <c r="D17" s="63"/>
      <c r="E17" s="63">
        <v>13.125</v>
      </c>
      <c r="F17" s="286"/>
      <c r="G17" s="274"/>
      <c r="H17" s="274"/>
      <c r="I17" s="274"/>
      <c r="J17" s="274"/>
      <c r="K17" s="246"/>
      <c r="L17" s="24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2">
        <v>8</v>
      </c>
      <c r="B18" s="61">
        <v>170301110014</v>
      </c>
      <c r="C18" s="62">
        <v>27.857142857142858</v>
      </c>
      <c r="D18" s="62"/>
      <c r="E18" s="62">
        <v>15.625</v>
      </c>
      <c r="F18" s="287"/>
      <c r="G18" s="257"/>
      <c r="H18" s="257"/>
      <c r="I18" s="257"/>
      <c r="J18" s="246"/>
      <c r="K18" s="246"/>
      <c r="L18" s="246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12">
        <v>9</v>
      </c>
      <c r="B19" s="60">
        <v>170301110015</v>
      </c>
      <c r="C19" s="63">
        <v>27.142857142857142</v>
      </c>
      <c r="D19" s="63"/>
      <c r="E19" s="63">
        <v>13.750000000000002</v>
      </c>
      <c r="F19" s="284"/>
      <c r="G19" s="247"/>
      <c r="H19" s="247"/>
      <c r="I19" s="247"/>
      <c r="J19" s="246"/>
      <c r="K19" s="246"/>
      <c r="L19" s="24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2">
        <v>10</v>
      </c>
      <c r="B20" s="61">
        <v>170301110016</v>
      </c>
      <c r="C20" s="62">
        <v>26.42857142857143</v>
      </c>
      <c r="D20" s="62"/>
      <c r="E20" s="62">
        <v>17.5</v>
      </c>
      <c r="F20" s="285"/>
      <c r="G20" s="258"/>
      <c r="H20" s="246"/>
      <c r="I20" s="246"/>
      <c r="J20" s="246"/>
      <c r="K20" s="247"/>
      <c r="L20" s="246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2">
        <v>11</v>
      </c>
      <c r="B21" s="60">
        <v>170301110017</v>
      </c>
      <c r="C21" s="63">
        <v>30</v>
      </c>
      <c r="D21" s="63"/>
      <c r="E21" s="63">
        <v>15.625</v>
      </c>
      <c r="F21" s="284"/>
      <c r="G21" s="258"/>
      <c r="H21" s="246"/>
      <c r="I21" s="246"/>
      <c r="J21" s="246"/>
      <c r="K21" s="246"/>
      <c r="L21" s="246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>
      <c r="A22" s="12">
        <v>12</v>
      </c>
      <c r="B22" s="61">
        <v>170301110018</v>
      </c>
      <c r="C22" s="62">
        <v>24.285714285714285</v>
      </c>
      <c r="D22" s="62"/>
      <c r="E22" s="62">
        <v>6.875000000000001</v>
      </c>
      <c r="F22" s="287"/>
      <c r="G22" s="257"/>
      <c r="H22" s="257"/>
      <c r="I22" s="257"/>
      <c r="J22" s="246"/>
      <c r="K22" s="246"/>
      <c r="L22" s="246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12">
        <v>13</v>
      </c>
      <c r="B23" s="60">
        <v>170301110019</v>
      </c>
      <c r="C23" s="63">
        <v>29.28571428571429</v>
      </c>
      <c r="D23" s="63"/>
      <c r="E23" s="63">
        <v>15</v>
      </c>
      <c r="F23" s="288"/>
      <c r="G23" s="257"/>
      <c r="H23" s="257"/>
      <c r="I23" s="257"/>
      <c r="J23" s="246"/>
      <c r="K23" s="246"/>
      <c r="L23" s="246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12">
        <v>14</v>
      </c>
      <c r="B24" s="61">
        <v>170301110020</v>
      </c>
      <c r="C24" s="62">
        <v>22.857142857142858</v>
      </c>
      <c r="D24" s="62"/>
      <c r="E24" s="62">
        <v>12.5</v>
      </c>
      <c r="F24" s="287"/>
      <c r="G24" s="257"/>
      <c r="H24" s="257"/>
      <c r="I24" s="257"/>
      <c r="J24" s="246"/>
      <c r="K24" s="246"/>
      <c r="L24" s="246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>
      <c r="A25" s="12">
        <v>15</v>
      </c>
      <c r="B25" s="60">
        <v>170301110021</v>
      </c>
      <c r="C25" s="63">
        <v>34.285714285714285</v>
      </c>
      <c r="D25" s="63"/>
      <c r="E25" s="63">
        <v>20.625</v>
      </c>
      <c r="F25" s="288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>
      <c r="A26" s="12">
        <v>16</v>
      </c>
      <c r="B26" s="61">
        <v>170301110022</v>
      </c>
      <c r="C26" s="62">
        <v>35</v>
      </c>
      <c r="D26" s="62"/>
      <c r="E26" s="62">
        <v>22.5</v>
      </c>
      <c r="F26" s="287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12">
        <v>17</v>
      </c>
      <c r="B27" s="60">
        <v>170301110023</v>
      </c>
      <c r="C27" s="63">
        <v>34.285714285714285</v>
      </c>
      <c r="D27" s="63"/>
      <c r="E27" s="63">
        <v>21.875</v>
      </c>
      <c r="F27" s="288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>
      <c r="A28" s="12">
        <v>18</v>
      </c>
      <c r="B28" s="61">
        <v>170301110025</v>
      </c>
      <c r="C28" s="62">
        <v>28.57142857142857</v>
      </c>
      <c r="D28" s="62"/>
      <c r="E28" s="62">
        <v>11.875</v>
      </c>
      <c r="F28" s="287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>
      <c r="A29" s="12">
        <v>19</v>
      </c>
      <c r="B29" s="60">
        <v>170301110027</v>
      </c>
      <c r="C29" s="63">
        <v>34.285714285714285</v>
      </c>
      <c r="D29" s="63"/>
      <c r="E29" s="63">
        <v>13.125</v>
      </c>
      <c r="F29" s="288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>
      <c r="A30" s="12">
        <v>20</v>
      </c>
      <c r="B30" s="61">
        <v>170301110028</v>
      </c>
      <c r="C30" s="62">
        <v>27.142857142857142</v>
      </c>
      <c r="D30" s="62"/>
      <c r="E30" s="62">
        <v>20.625</v>
      </c>
      <c r="F30" s="287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>
      <c r="A31" s="12">
        <v>21</v>
      </c>
      <c r="B31" s="60">
        <v>170301110031</v>
      </c>
      <c r="C31" s="63">
        <v>31.428571428571427</v>
      </c>
      <c r="D31" s="63"/>
      <c r="E31" s="63">
        <v>22.5</v>
      </c>
      <c r="F31" s="288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25">
      <c r="A32" s="12">
        <v>22</v>
      </c>
      <c r="B32" s="61">
        <v>170301110036</v>
      </c>
      <c r="C32" s="62">
        <v>27.142857142857142</v>
      </c>
      <c r="D32" s="62"/>
      <c r="E32" s="62">
        <v>18.75</v>
      </c>
      <c r="F32" s="287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>
      <c r="A33" s="12">
        <v>23</v>
      </c>
      <c r="B33" s="60">
        <v>170301110037</v>
      </c>
      <c r="C33" s="63">
        <v>29.28571428571429</v>
      </c>
      <c r="D33" s="63"/>
      <c r="E33" s="63">
        <v>17.5</v>
      </c>
      <c r="F33" s="288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25">
      <c r="A34" s="12">
        <v>24</v>
      </c>
      <c r="B34" s="61">
        <v>170301110038</v>
      </c>
      <c r="C34" s="62">
        <v>22.142857142857142</v>
      </c>
      <c r="D34" s="62"/>
      <c r="E34" s="62">
        <v>10.625</v>
      </c>
      <c r="F34" s="287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>
      <c r="A35" s="12">
        <v>25</v>
      </c>
      <c r="B35" s="60">
        <v>170301110039</v>
      </c>
      <c r="C35" s="63">
        <v>32.142857142857146</v>
      </c>
      <c r="D35" s="63"/>
      <c r="E35" s="63">
        <v>16.875</v>
      </c>
      <c r="F35" s="288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2">
        <v>26</v>
      </c>
      <c r="B36" s="61">
        <v>170301110042</v>
      </c>
      <c r="C36" s="62">
        <v>35</v>
      </c>
      <c r="D36" s="62"/>
      <c r="E36" s="62">
        <v>22.5</v>
      </c>
      <c r="F36" s="287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>
      <c r="A37" s="12">
        <v>27</v>
      </c>
      <c r="B37" s="60">
        <v>170301110044</v>
      </c>
      <c r="C37" s="63">
        <v>30</v>
      </c>
      <c r="D37" s="63"/>
      <c r="E37" s="63">
        <v>16.25</v>
      </c>
      <c r="F37" s="288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>
      <c r="A38" s="12">
        <v>28</v>
      </c>
      <c r="B38" s="61">
        <v>170301110045</v>
      </c>
      <c r="C38" s="62">
        <v>30.714285714285715</v>
      </c>
      <c r="D38" s="62"/>
      <c r="E38" s="62">
        <v>16.875</v>
      </c>
      <c r="F38" s="287"/>
      <c r="G38" s="12"/>
      <c r="H38" s="12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12">
        <v>29</v>
      </c>
      <c r="B39" s="60">
        <v>170301110046</v>
      </c>
      <c r="C39" s="63">
        <v>23.57142857142857</v>
      </c>
      <c r="D39" s="63"/>
      <c r="E39" s="63">
        <v>13.125</v>
      </c>
      <c r="F39" s="288"/>
      <c r="G39" s="12"/>
      <c r="H39" s="12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>
      <c r="A40" s="12">
        <v>30</v>
      </c>
      <c r="B40" s="61">
        <v>170301110047</v>
      </c>
      <c r="C40" s="62">
        <v>29.28571428571429</v>
      </c>
      <c r="D40" s="62"/>
      <c r="E40" s="62">
        <v>17.5</v>
      </c>
      <c r="F40" s="287"/>
      <c r="G40" s="12"/>
      <c r="H40" s="12"/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>
      <c r="A41" s="12">
        <v>31</v>
      </c>
      <c r="B41" s="60">
        <v>170301110050</v>
      </c>
      <c r="C41" s="63">
        <v>25</v>
      </c>
      <c r="D41" s="63"/>
      <c r="E41" s="63">
        <v>13.125</v>
      </c>
      <c r="F41" s="288"/>
      <c r="G41" s="12"/>
      <c r="H41" s="12"/>
      <c r="I41" s="1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>
      <c r="A42" s="12">
        <v>32</v>
      </c>
      <c r="B42" s="61">
        <v>170301110051</v>
      </c>
      <c r="C42" s="62">
        <v>25.71428571428571</v>
      </c>
      <c r="D42" s="62"/>
      <c r="E42" s="62">
        <v>13.125</v>
      </c>
      <c r="F42" s="287"/>
      <c r="G42" s="12"/>
      <c r="H42" s="12"/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>
      <c r="A43" s="12">
        <v>33</v>
      </c>
      <c r="B43" s="60">
        <v>170301110052</v>
      </c>
      <c r="C43" s="63">
        <v>30</v>
      </c>
      <c r="D43" s="63"/>
      <c r="E43" s="63">
        <v>10.625</v>
      </c>
      <c r="F43" s="288"/>
      <c r="G43" s="12"/>
      <c r="H43" s="12"/>
      <c r="I43" s="1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25">
      <c r="A44" s="12">
        <v>34</v>
      </c>
      <c r="B44" s="61">
        <v>170301110054</v>
      </c>
      <c r="C44" s="62">
        <v>31.428571428571427</v>
      </c>
      <c r="D44" s="62"/>
      <c r="E44" s="62">
        <v>16.25</v>
      </c>
      <c r="F44" s="287"/>
      <c r="G44" s="12"/>
      <c r="H44" s="12"/>
      <c r="I44" s="1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>
      <c r="A45" s="12">
        <v>35</v>
      </c>
      <c r="B45" s="60">
        <v>170101110005</v>
      </c>
      <c r="C45" s="58">
        <v>31.428571428571427</v>
      </c>
      <c r="D45" s="58"/>
      <c r="E45" s="58">
        <v>20</v>
      </c>
      <c r="F45" s="273"/>
      <c r="G45" s="12"/>
      <c r="H45" s="12"/>
      <c r="I45" s="1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25">
      <c r="A46" s="12">
        <v>36</v>
      </c>
      <c r="B46" s="61">
        <v>170101110007</v>
      </c>
      <c r="C46" s="38">
        <v>30.714285714285715</v>
      </c>
      <c r="D46" s="38"/>
      <c r="E46" s="38">
        <v>18.125</v>
      </c>
      <c r="F46" s="130"/>
      <c r="G46" s="12"/>
      <c r="H46" s="12"/>
      <c r="I46" s="1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4.25">
      <c r="A47" s="12">
        <v>37</v>
      </c>
      <c r="B47" s="60">
        <v>170101110010</v>
      </c>
      <c r="C47" s="58">
        <v>27.142857142857142</v>
      </c>
      <c r="D47" s="58"/>
      <c r="E47" s="58">
        <v>13.750000000000002</v>
      </c>
      <c r="F47" s="273"/>
      <c r="G47" s="12"/>
      <c r="H47" s="12"/>
      <c r="I47" s="1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.25">
      <c r="A48" s="12">
        <v>38</v>
      </c>
      <c r="B48" s="61">
        <v>170101110011</v>
      </c>
      <c r="C48" s="38">
        <v>30.714285714285715</v>
      </c>
      <c r="D48" s="38"/>
      <c r="E48" s="38">
        <v>21.25</v>
      </c>
      <c r="F48" s="130"/>
      <c r="G48" s="12"/>
      <c r="H48" s="12"/>
      <c r="I48" s="1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4.25">
      <c r="A49" s="12">
        <v>39</v>
      </c>
      <c r="B49" s="60">
        <v>170101110013</v>
      </c>
      <c r="C49" s="58">
        <v>29.28571428571429</v>
      </c>
      <c r="D49" s="58"/>
      <c r="E49" s="58">
        <v>21.875</v>
      </c>
      <c r="F49" s="273"/>
      <c r="G49" s="12"/>
      <c r="H49" s="12"/>
      <c r="I49" s="1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</sheetData>
  <sheetProtection/>
  <mergeCells count="8">
    <mergeCell ref="G15:J15"/>
    <mergeCell ref="G16:J16"/>
    <mergeCell ref="A1:E1"/>
    <mergeCell ref="A2:E2"/>
    <mergeCell ref="A3:E3"/>
    <mergeCell ref="Q3:Y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Y46"/>
  <sheetViews>
    <sheetView zoomScale="55" zoomScaleNormal="55" zoomScalePageLayoutView="0" workbookViewId="0" topLeftCell="K1">
      <selection activeCell="Q15" sqref="Q15:U16"/>
    </sheetView>
  </sheetViews>
  <sheetFormatPr defaultColWidth="11.00390625" defaultRowHeight="15"/>
  <cols>
    <col min="1" max="1" width="8.8515625" style="0" customWidth="1"/>
    <col min="2" max="2" width="32.140625" style="0" customWidth="1"/>
    <col min="3" max="4" width="17.8515625" style="0" customWidth="1"/>
    <col min="5" max="6" width="18.140625" style="0" customWidth="1"/>
  </cols>
  <sheetData>
    <row r="1" spans="1:25" ht="14.25">
      <c r="A1" s="301" t="s">
        <v>110</v>
      </c>
      <c r="B1" s="330"/>
      <c r="C1" s="330"/>
      <c r="D1" s="330"/>
      <c r="E1" s="330"/>
      <c r="F1" s="190"/>
      <c r="G1" s="252"/>
      <c r="H1" s="252"/>
      <c r="I1" s="252"/>
      <c r="J1" s="252"/>
      <c r="K1" s="252"/>
      <c r="L1" s="247"/>
      <c r="M1" s="247"/>
      <c r="N1" s="247"/>
      <c r="O1" s="247"/>
      <c r="P1" s="247"/>
      <c r="Q1" s="1"/>
      <c r="R1" s="1"/>
      <c r="S1" s="1"/>
      <c r="T1" s="1"/>
      <c r="U1" s="1"/>
      <c r="V1" s="1"/>
      <c r="W1" s="1"/>
      <c r="X1" s="1"/>
      <c r="Y1" s="1"/>
    </row>
    <row r="2" spans="1:25" ht="14.25" customHeight="1" thickBot="1">
      <c r="A2" s="301" t="s">
        <v>0</v>
      </c>
      <c r="B2" s="330"/>
      <c r="C2" s="330"/>
      <c r="D2" s="330"/>
      <c r="E2" s="330"/>
      <c r="F2" s="190"/>
      <c r="G2" s="253"/>
      <c r="H2" s="34"/>
      <c r="I2" s="34"/>
      <c r="J2" s="251"/>
      <c r="K2" s="251"/>
      <c r="L2" s="246"/>
      <c r="M2" s="246"/>
      <c r="N2" s="246"/>
      <c r="O2" s="246"/>
      <c r="P2" s="246"/>
      <c r="Q2" s="1"/>
      <c r="R2" s="1"/>
      <c r="S2" s="1"/>
      <c r="T2" s="1"/>
      <c r="U2" s="1"/>
      <c r="V2" s="1"/>
      <c r="W2" s="1"/>
      <c r="X2" s="1"/>
      <c r="Y2" s="1"/>
    </row>
    <row r="3" spans="1:25" ht="57.75">
      <c r="A3" s="301"/>
      <c r="B3" s="330"/>
      <c r="C3" s="330"/>
      <c r="D3" s="330"/>
      <c r="E3" s="330"/>
      <c r="F3" s="190"/>
      <c r="G3" s="78"/>
      <c r="H3" s="153"/>
      <c r="I3" s="78" t="s">
        <v>230</v>
      </c>
      <c r="J3" s="89" t="s">
        <v>231</v>
      </c>
      <c r="K3" s="89" t="s">
        <v>232</v>
      </c>
      <c r="L3" s="246"/>
      <c r="M3" s="247"/>
      <c r="N3" s="247"/>
      <c r="O3" s="246"/>
      <c r="P3" s="246"/>
      <c r="Q3" s="309" t="s">
        <v>254</v>
      </c>
      <c r="R3" s="309"/>
      <c r="S3" s="309"/>
      <c r="T3" s="309"/>
      <c r="U3" s="309"/>
      <c r="V3" s="309"/>
      <c r="W3" s="309"/>
      <c r="X3" s="309"/>
      <c r="Y3" s="310"/>
    </row>
    <row r="4" spans="1:25" ht="28.5">
      <c r="A4" s="301" t="s">
        <v>177</v>
      </c>
      <c r="B4" s="330"/>
      <c r="C4" s="330"/>
      <c r="D4" s="330"/>
      <c r="E4" s="330"/>
      <c r="F4" s="190"/>
      <c r="G4" s="78" t="s">
        <v>256</v>
      </c>
      <c r="H4" s="150"/>
      <c r="I4" s="151"/>
      <c r="J4" s="223" t="s">
        <v>233</v>
      </c>
      <c r="K4" s="223">
        <v>3</v>
      </c>
      <c r="L4" s="246"/>
      <c r="M4" s="247"/>
      <c r="N4" s="247"/>
      <c r="O4" s="246"/>
      <c r="P4" s="246"/>
      <c r="Q4" s="312"/>
      <c r="R4" s="355"/>
      <c r="S4" s="355"/>
      <c r="T4" s="355"/>
      <c r="U4" s="355"/>
      <c r="V4" s="355"/>
      <c r="W4" s="355"/>
      <c r="X4" s="355"/>
      <c r="Y4" s="313"/>
    </row>
    <row r="5" spans="1:25" ht="15">
      <c r="A5" s="301" t="s">
        <v>178</v>
      </c>
      <c r="B5" s="330"/>
      <c r="C5" s="330"/>
      <c r="D5" s="330"/>
      <c r="E5" s="330"/>
      <c r="F5" s="190"/>
      <c r="G5" s="78" t="s">
        <v>234</v>
      </c>
      <c r="H5" s="156">
        <f>D12</f>
        <v>13.88888888888889</v>
      </c>
      <c r="I5" s="151"/>
      <c r="J5" s="224" t="s">
        <v>235</v>
      </c>
      <c r="K5" s="224">
        <v>2</v>
      </c>
      <c r="L5" s="246"/>
      <c r="M5" s="247"/>
      <c r="N5" s="247"/>
      <c r="O5" s="246"/>
      <c r="P5" s="246"/>
      <c r="Q5" s="312"/>
      <c r="R5" s="355"/>
      <c r="S5" s="355"/>
      <c r="T5" s="355"/>
      <c r="U5" s="355"/>
      <c r="V5" s="355"/>
      <c r="W5" s="355"/>
      <c r="X5" s="355"/>
      <c r="Y5" s="313"/>
    </row>
    <row r="6" spans="1:25" ht="15">
      <c r="A6" s="12"/>
      <c r="B6" s="52" t="s">
        <v>1</v>
      </c>
      <c r="C6" s="14" t="s">
        <v>76</v>
      </c>
      <c r="D6" s="124"/>
      <c r="E6" s="124" t="s">
        <v>77</v>
      </c>
      <c r="F6" s="127"/>
      <c r="G6" s="78" t="s">
        <v>236</v>
      </c>
      <c r="H6" s="156">
        <f>F12</f>
        <v>0</v>
      </c>
      <c r="I6" s="151"/>
      <c r="J6" s="225" t="s">
        <v>237</v>
      </c>
      <c r="K6" s="225">
        <v>1</v>
      </c>
      <c r="L6" s="246"/>
      <c r="M6" s="247"/>
      <c r="N6" s="247"/>
      <c r="O6" s="246"/>
      <c r="P6" s="246"/>
      <c r="Q6" s="312"/>
      <c r="R6" s="355"/>
      <c r="S6" s="355"/>
      <c r="T6" s="355"/>
      <c r="U6" s="355"/>
      <c r="V6" s="355"/>
      <c r="W6" s="355"/>
      <c r="X6" s="355"/>
      <c r="Y6" s="313"/>
    </row>
    <row r="7" spans="1:25" ht="58.5" thickBot="1">
      <c r="A7" s="12"/>
      <c r="B7" s="52" t="s">
        <v>2</v>
      </c>
      <c r="C7" s="53" t="s">
        <v>78</v>
      </c>
      <c r="D7" s="207"/>
      <c r="E7" s="207" t="s">
        <v>78</v>
      </c>
      <c r="F7" s="193"/>
      <c r="G7" s="78" t="s">
        <v>238</v>
      </c>
      <c r="H7" s="162">
        <f>AVERAGE(H5:H6)</f>
        <v>6.944444444444445</v>
      </c>
      <c r="I7" s="163">
        <v>0.6</v>
      </c>
      <c r="J7" s="226" t="s">
        <v>239</v>
      </c>
      <c r="K7" s="226">
        <v>0</v>
      </c>
      <c r="L7" s="246"/>
      <c r="M7" s="246"/>
      <c r="N7" s="246"/>
      <c r="O7" s="246"/>
      <c r="P7" s="246"/>
      <c r="Q7" s="315"/>
      <c r="R7" s="315"/>
      <c r="S7" s="315"/>
      <c r="T7" s="315"/>
      <c r="U7" s="315"/>
      <c r="V7" s="315"/>
      <c r="W7" s="315"/>
      <c r="X7" s="315"/>
      <c r="Y7" s="316"/>
    </row>
    <row r="8" spans="1:25" ht="28.5">
      <c r="A8" s="12"/>
      <c r="B8" s="52" t="s">
        <v>3</v>
      </c>
      <c r="C8" s="53" t="s">
        <v>4</v>
      </c>
      <c r="D8" s="53"/>
      <c r="E8" s="53" t="s">
        <v>84</v>
      </c>
      <c r="F8" s="193"/>
      <c r="G8" s="78" t="s">
        <v>240</v>
      </c>
      <c r="H8" s="166" t="s">
        <v>251</v>
      </c>
      <c r="I8" s="167"/>
      <c r="J8" s="167"/>
      <c r="K8" s="16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2"/>
      <c r="B9" s="52" t="s">
        <v>5</v>
      </c>
      <c r="C9" s="53" t="s">
        <v>75</v>
      </c>
      <c r="D9" s="53"/>
      <c r="E9" s="53" t="s">
        <v>75</v>
      </c>
      <c r="F9" s="53"/>
      <c r="G9" s="145"/>
      <c r="H9" s="245"/>
      <c r="I9" s="245"/>
      <c r="J9" s="259"/>
      <c r="K9" s="204" t="s">
        <v>82</v>
      </c>
      <c r="L9" s="54" t="s">
        <v>89</v>
      </c>
      <c r="M9" s="29" t="s">
        <v>97</v>
      </c>
      <c r="N9" s="29" t="s">
        <v>98</v>
      </c>
      <c r="O9" s="29" t="s">
        <v>99</v>
      </c>
      <c r="P9" s="29" t="s">
        <v>100</v>
      </c>
      <c r="Q9" s="29" t="s">
        <v>101</v>
      </c>
      <c r="R9" s="29" t="s">
        <v>102</v>
      </c>
      <c r="S9" s="29" t="s">
        <v>103</v>
      </c>
      <c r="T9" s="29" t="s">
        <v>104</v>
      </c>
      <c r="U9" s="29" t="s">
        <v>109</v>
      </c>
      <c r="V9" s="29" t="s">
        <v>105</v>
      </c>
      <c r="W9" s="29" t="s">
        <v>106</v>
      </c>
      <c r="X9" s="29" t="s">
        <v>107</v>
      </c>
      <c r="Y9" s="29" t="s">
        <v>108</v>
      </c>
    </row>
    <row r="10" spans="1:25" ht="15">
      <c r="A10" s="12"/>
      <c r="B10" s="52" t="s">
        <v>8</v>
      </c>
      <c r="C10" s="53">
        <v>50</v>
      </c>
      <c r="D10" s="86">
        <f>0.55*C10</f>
        <v>27.500000000000004</v>
      </c>
      <c r="E10" s="19">
        <v>50</v>
      </c>
      <c r="F10" s="86">
        <f>0.55*E10</f>
        <v>27.500000000000004</v>
      </c>
      <c r="G10" s="203" t="s">
        <v>6</v>
      </c>
      <c r="H10" s="245"/>
      <c r="I10" s="245"/>
      <c r="J10" s="245"/>
      <c r="K10" s="205">
        <v>3</v>
      </c>
      <c r="L10" s="46">
        <v>3</v>
      </c>
      <c r="M10" s="46">
        <v>3</v>
      </c>
      <c r="N10" s="46">
        <v>3</v>
      </c>
      <c r="O10" s="46">
        <v>3</v>
      </c>
      <c r="P10" s="46">
        <v>3</v>
      </c>
      <c r="Q10" s="46"/>
      <c r="R10" s="46"/>
      <c r="S10" s="46"/>
      <c r="T10" s="46"/>
      <c r="U10" s="46"/>
      <c r="V10" s="46">
        <v>3</v>
      </c>
      <c r="W10" s="46">
        <v>3</v>
      </c>
      <c r="X10" s="46">
        <v>3</v>
      </c>
      <c r="Y10" s="46">
        <v>3</v>
      </c>
    </row>
    <row r="11" spans="1:25" ht="15">
      <c r="A11" s="12">
        <v>1</v>
      </c>
      <c r="B11" s="60">
        <v>170101110005</v>
      </c>
      <c r="C11" s="63">
        <v>32.142857142857146</v>
      </c>
      <c r="D11" s="75">
        <f>COUNTIF(C11:C46,"&gt;="&amp;D10)</f>
        <v>5</v>
      </c>
      <c r="E11" s="63">
        <v>25.624999999999996</v>
      </c>
      <c r="F11" s="75">
        <f>COUNTIF(E11:E46,"&gt;="&amp;F10)</f>
        <v>0</v>
      </c>
      <c r="G11" s="203" t="s">
        <v>7</v>
      </c>
      <c r="H11" s="245"/>
      <c r="I11" s="245"/>
      <c r="J11" s="245"/>
      <c r="K11" s="206">
        <v>2</v>
      </c>
      <c r="L11" s="23">
        <v>2</v>
      </c>
      <c r="M11" s="46">
        <v>2</v>
      </c>
      <c r="N11" s="46">
        <v>3</v>
      </c>
      <c r="O11" s="46">
        <v>2</v>
      </c>
      <c r="P11" s="46">
        <v>1</v>
      </c>
      <c r="Q11" s="46"/>
      <c r="R11" s="46"/>
      <c r="S11" s="46"/>
      <c r="T11" s="46"/>
      <c r="U11" s="46"/>
      <c r="V11" s="46">
        <v>3</v>
      </c>
      <c r="W11" s="46">
        <v>3</v>
      </c>
      <c r="X11" s="46">
        <v>3</v>
      </c>
      <c r="Y11" s="46">
        <v>3</v>
      </c>
    </row>
    <row r="12" spans="1:25" ht="15">
      <c r="A12" s="12">
        <v>2</v>
      </c>
      <c r="B12" s="61">
        <v>170101110007</v>
      </c>
      <c r="C12" s="62">
        <v>32.142857142857146</v>
      </c>
      <c r="D12" s="75">
        <f>D11/$A$46*100</f>
        <v>13.88888888888889</v>
      </c>
      <c r="E12" s="62">
        <v>18.125</v>
      </c>
      <c r="F12" s="75">
        <f>F11/$A$46*100</f>
        <v>0</v>
      </c>
      <c r="G12" s="203" t="s">
        <v>72</v>
      </c>
      <c r="H12" s="245"/>
      <c r="I12" s="245"/>
      <c r="J12" s="245"/>
      <c r="K12" s="206">
        <v>2</v>
      </c>
      <c r="L12" s="23">
        <v>3</v>
      </c>
      <c r="M12" s="46">
        <v>1</v>
      </c>
      <c r="N12" s="46">
        <v>2</v>
      </c>
      <c r="O12" s="46">
        <v>3</v>
      </c>
      <c r="P12" s="46">
        <v>1</v>
      </c>
      <c r="Q12" s="46"/>
      <c r="R12" s="46"/>
      <c r="S12" s="46"/>
      <c r="T12" s="46"/>
      <c r="U12" s="46"/>
      <c r="V12" s="46">
        <v>3</v>
      </c>
      <c r="W12" s="46">
        <v>3</v>
      </c>
      <c r="X12" s="46">
        <v>3</v>
      </c>
      <c r="Y12" s="46">
        <v>3</v>
      </c>
    </row>
    <row r="13" spans="1:25" ht="15">
      <c r="A13" s="12">
        <v>3</v>
      </c>
      <c r="B13" s="60">
        <v>170101110008</v>
      </c>
      <c r="C13" s="63">
        <v>0</v>
      </c>
      <c r="D13" s="63"/>
      <c r="E13" s="63">
        <v>0</v>
      </c>
      <c r="F13" s="63"/>
      <c r="G13" s="203" t="s">
        <v>73</v>
      </c>
      <c r="H13" s="245"/>
      <c r="I13" s="245"/>
      <c r="J13" s="245"/>
      <c r="K13" s="206">
        <v>3</v>
      </c>
      <c r="L13" s="23">
        <v>2</v>
      </c>
      <c r="M13" s="46">
        <v>1</v>
      </c>
      <c r="N13" s="46">
        <v>3</v>
      </c>
      <c r="O13" s="46">
        <v>2</v>
      </c>
      <c r="P13" s="46">
        <v>1</v>
      </c>
      <c r="Q13" s="46"/>
      <c r="R13" s="46"/>
      <c r="S13" s="46"/>
      <c r="T13" s="46"/>
      <c r="U13" s="46"/>
      <c r="V13" s="46">
        <v>3</v>
      </c>
      <c r="W13" s="46">
        <v>3</v>
      </c>
      <c r="X13" s="46">
        <v>3</v>
      </c>
      <c r="Y13" s="46">
        <v>3</v>
      </c>
    </row>
    <row r="14" spans="1:25" ht="15">
      <c r="A14" s="12">
        <v>4</v>
      </c>
      <c r="B14" s="61">
        <v>170101110010</v>
      </c>
      <c r="C14" s="62">
        <v>25.71428571428571</v>
      </c>
      <c r="D14" s="62"/>
      <c r="E14" s="62">
        <v>11.875</v>
      </c>
      <c r="F14" s="62"/>
      <c r="G14" s="203" t="s">
        <v>74</v>
      </c>
      <c r="H14" s="245"/>
      <c r="I14" s="245"/>
      <c r="J14" s="245"/>
      <c r="K14" s="206">
        <v>2</v>
      </c>
      <c r="L14" s="23">
        <v>2</v>
      </c>
      <c r="M14" s="46">
        <v>2</v>
      </c>
      <c r="N14" s="46">
        <v>1</v>
      </c>
      <c r="O14" s="46">
        <v>2</v>
      </c>
      <c r="P14" s="46">
        <v>2</v>
      </c>
      <c r="Q14" s="46"/>
      <c r="R14" s="46"/>
      <c r="S14" s="46"/>
      <c r="T14" s="46"/>
      <c r="U14" s="46"/>
      <c r="V14" s="46">
        <v>3</v>
      </c>
      <c r="W14" s="46">
        <v>3</v>
      </c>
      <c r="X14" s="46">
        <v>3</v>
      </c>
      <c r="Y14" s="46">
        <v>3</v>
      </c>
    </row>
    <row r="15" spans="1:25" ht="15">
      <c r="A15" s="12">
        <v>5</v>
      </c>
      <c r="B15" s="60">
        <v>170101110011</v>
      </c>
      <c r="C15" s="63">
        <v>25.71428571428571</v>
      </c>
      <c r="D15" s="63"/>
      <c r="E15" s="63">
        <v>13.750000000000002</v>
      </c>
      <c r="F15" s="284"/>
      <c r="G15" s="319" t="s">
        <v>259</v>
      </c>
      <c r="H15" s="340"/>
      <c r="I15" s="340"/>
      <c r="J15" s="341"/>
      <c r="K15" s="25">
        <f>AVERAGE(K10:K14)</f>
        <v>2.4</v>
      </c>
      <c r="L15" s="25">
        <f>AVERAGE(L10:L14)</f>
        <v>2.4</v>
      </c>
      <c r="M15" s="25">
        <f aca="true" t="shared" si="0" ref="M15:Y15">AVERAGE(M10:M14)</f>
        <v>1.8</v>
      </c>
      <c r="N15" s="25">
        <f t="shared" si="0"/>
        <v>2.4</v>
      </c>
      <c r="O15" s="25">
        <f t="shared" si="0"/>
        <v>2.4</v>
      </c>
      <c r="P15" s="25">
        <f t="shared" si="0"/>
        <v>1.6</v>
      </c>
      <c r="Q15" s="25"/>
      <c r="R15" s="25"/>
      <c r="S15" s="25"/>
      <c r="T15" s="25"/>
      <c r="U15" s="25"/>
      <c r="V15" s="25">
        <f t="shared" si="0"/>
        <v>3</v>
      </c>
      <c r="W15" s="25">
        <f t="shared" si="0"/>
        <v>3</v>
      </c>
      <c r="X15" s="25">
        <f t="shared" si="0"/>
        <v>3</v>
      </c>
      <c r="Y15" s="25">
        <f t="shared" si="0"/>
        <v>3</v>
      </c>
    </row>
    <row r="16" spans="1:25" ht="15">
      <c r="A16" s="12">
        <v>6</v>
      </c>
      <c r="B16" s="61">
        <v>170101110013</v>
      </c>
      <c r="C16" s="62">
        <v>29.28571428571429</v>
      </c>
      <c r="D16" s="62"/>
      <c r="E16" s="62">
        <v>20</v>
      </c>
      <c r="F16" s="289"/>
      <c r="G16" s="351" t="s">
        <v>83</v>
      </c>
      <c r="H16" s="352"/>
      <c r="I16" s="352"/>
      <c r="J16" s="353"/>
      <c r="K16" s="120">
        <f>K15*$H$7/100</f>
        <v>0.16666666666666669</v>
      </c>
      <c r="L16" s="120">
        <f aca="true" t="shared" si="1" ref="L16:Y16">L15*$H$7/100</f>
        <v>0.16666666666666669</v>
      </c>
      <c r="M16" s="120">
        <f t="shared" si="1"/>
        <v>0.125</v>
      </c>
      <c r="N16" s="120">
        <f t="shared" si="1"/>
        <v>0.16666666666666669</v>
      </c>
      <c r="O16" s="120">
        <f t="shared" si="1"/>
        <v>0.16666666666666669</v>
      </c>
      <c r="P16" s="120">
        <f t="shared" si="1"/>
        <v>0.11111111111111112</v>
      </c>
      <c r="Q16" s="120"/>
      <c r="R16" s="120"/>
      <c r="S16" s="120"/>
      <c r="T16" s="120"/>
      <c r="U16" s="120"/>
      <c r="V16" s="120">
        <f t="shared" si="1"/>
        <v>0.20833333333333337</v>
      </c>
      <c r="W16" s="120">
        <f t="shared" si="1"/>
        <v>0.20833333333333337</v>
      </c>
      <c r="X16" s="120">
        <f t="shared" si="1"/>
        <v>0.20833333333333337</v>
      </c>
      <c r="Y16" s="120">
        <f t="shared" si="1"/>
        <v>0.20833333333333337</v>
      </c>
    </row>
    <row r="17" spans="1:25" ht="14.25">
      <c r="A17" s="12">
        <v>7</v>
      </c>
      <c r="B17" s="60">
        <v>170301110004</v>
      </c>
      <c r="C17" s="58">
        <v>30.714285714285715</v>
      </c>
      <c r="D17" s="270"/>
      <c r="E17" s="270">
        <v>21.875</v>
      </c>
      <c r="F17" s="273"/>
      <c r="G17" s="274"/>
      <c r="H17" s="274"/>
      <c r="I17" s="274"/>
      <c r="J17" s="274"/>
      <c r="K17" s="246"/>
      <c r="L17" s="24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2">
        <v>8</v>
      </c>
      <c r="B18" s="61">
        <v>170301110006</v>
      </c>
      <c r="C18" s="38">
        <v>17.857142857142858</v>
      </c>
      <c r="D18" s="271"/>
      <c r="E18" s="271">
        <v>14.374999999999998</v>
      </c>
      <c r="F18" s="130"/>
      <c r="G18" s="257"/>
      <c r="H18" s="257"/>
      <c r="I18" s="257"/>
      <c r="J18" s="246"/>
      <c r="K18" s="246"/>
      <c r="L18" s="246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12">
        <v>9</v>
      </c>
      <c r="B19" s="60">
        <v>170301110007</v>
      </c>
      <c r="C19" s="58">
        <v>19.28571428571429</v>
      </c>
      <c r="D19" s="270"/>
      <c r="E19" s="270">
        <v>18.125</v>
      </c>
      <c r="F19" s="273"/>
      <c r="G19" s="247"/>
      <c r="H19" s="247"/>
      <c r="I19" s="247"/>
      <c r="J19" s="246"/>
      <c r="K19" s="246"/>
      <c r="L19" s="24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2">
        <v>10</v>
      </c>
      <c r="B20" s="61">
        <v>170301110008</v>
      </c>
      <c r="C20" s="38">
        <v>23.57142857142857</v>
      </c>
      <c r="D20" s="271"/>
      <c r="E20" s="271">
        <v>18.75</v>
      </c>
      <c r="F20" s="130"/>
      <c r="G20" s="258"/>
      <c r="H20" s="246"/>
      <c r="I20" s="246"/>
      <c r="J20" s="246"/>
      <c r="K20" s="247"/>
      <c r="L20" s="246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2">
        <v>11</v>
      </c>
      <c r="B21" s="60">
        <v>170301110012</v>
      </c>
      <c r="C21" s="58">
        <v>22.142857142857142</v>
      </c>
      <c r="D21" s="270"/>
      <c r="E21" s="270">
        <v>16.875</v>
      </c>
      <c r="F21" s="273"/>
      <c r="G21" s="258"/>
      <c r="H21" s="246"/>
      <c r="I21" s="246"/>
      <c r="J21" s="246"/>
      <c r="K21" s="246"/>
      <c r="L21" s="246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>
      <c r="A22" s="12">
        <v>12</v>
      </c>
      <c r="B22" s="61">
        <v>170301110013</v>
      </c>
      <c r="C22" s="38">
        <v>24.285714285714285</v>
      </c>
      <c r="D22" s="271"/>
      <c r="E22" s="271">
        <v>18.75</v>
      </c>
      <c r="F22" s="130"/>
      <c r="G22" s="257"/>
      <c r="H22" s="257"/>
      <c r="I22" s="257"/>
      <c r="J22" s="246"/>
      <c r="K22" s="246"/>
      <c r="L22" s="246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12">
        <v>13</v>
      </c>
      <c r="B23" s="60">
        <v>170301110014</v>
      </c>
      <c r="C23" s="58">
        <v>17.142857142857142</v>
      </c>
      <c r="D23" s="270"/>
      <c r="E23" s="270">
        <v>18.125</v>
      </c>
      <c r="F23" s="273"/>
      <c r="G23" s="257"/>
      <c r="H23" s="257"/>
      <c r="I23" s="257"/>
      <c r="J23" s="246"/>
      <c r="K23" s="246"/>
      <c r="L23" s="246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12">
        <v>14</v>
      </c>
      <c r="B24" s="61">
        <v>170301110015</v>
      </c>
      <c r="C24" s="38">
        <v>21.428571428571427</v>
      </c>
      <c r="D24" s="38"/>
      <c r="E24" s="38">
        <v>16.875</v>
      </c>
      <c r="F24" s="130"/>
      <c r="G24" s="12"/>
      <c r="H24" s="12"/>
      <c r="I24" s="1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>
      <c r="A25" s="12">
        <v>15</v>
      </c>
      <c r="B25" s="60">
        <v>170301110016</v>
      </c>
      <c r="C25" s="58">
        <v>17.142857142857142</v>
      </c>
      <c r="D25" s="58"/>
      <c r="E25" s="58">
        <v>23.75</v>
      </c>
      <c r="F25" s="273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>
      <c r="A26" s="12">
        <v>16</v>
      </c>
      <c r="B26" s="61">
        <v>170301110017</v>
      </c>
      <c r="C26" s="38">
        <v>25</v>
      </c>
      <c r="D26" s="38"/>
      <c r="E26" s="38">
        <v>15.625</v>
      </c>
      <c r="F26" s="130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12">
        <v>17</v>
      </c>
      <c r="B27" s="60">
        <v>170301110019</v>
      </c>
      <c r="C27" s="58">
        <v>22.142857142857142</v>
      </c>
      <c r="D27" s="58"/>
      <c r="E27" s="58">
        <v>17.5</v>
      </c>
      <c r="F27" s="273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>
      <c r="A28" s="12">
        <v>18</v>
      </c>
      <c r="B28" s="61">
        <v>170301110021</v>
      </c>
      <c r="C28" s="38">
        <v>27.142857142857142</v>
      </c>
      <c r="D28" s="38"/>
      <c r="E28" s="38">
        <v>18.125</v>
      </c>
      <c r="F28" s="130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>
      <c r="A29" s="12">
        <v>19</v>
      </c>
      <c r="B29" s="60">
        <v>170301110022</v>
      </c>
      <c r="C29" s="58">
        <v>26.42857142857143</v>
      </c>
      <c r="D29" s="58"/>
      <c r="E29" s="58">
        <v>23.75</v>
      </c>
      <c r="F29" s="273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>
      <c r="A30" s="12">
        <v>20</v>
      </c>
      <c r="B30" s="61">
        <v>170301110023</v>
      </c>
      <c r="C30" s="38">
        <v>23.57142857142857</v>
      </c>
      <c r="D30" s="38"/>
      <c r="E30" s="38">
        <v>20.625</v>
      </c>
      <c r="F30" s="130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>
      <c r="A31" s="12">
        <v>21</v>
      </c>
      <c r="B31" s="60">
        <v>170301110025</v>
      </c>
      <c r="C31" s="58">
        <v>22.857142857142858</v>
      </c>
      <c r="D31" s="58"/>
      <c r="E31" s="58">
        <v>16.875</v>
      </c>
      <c r="F31" s="273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25">
      <c r="A32" s="12">
        <v>22</v>
      </c>
      <c r="B32" s="61">
        <v>170301110027</v>
      </c>
      <c r="C32" s="38">
        <v>25.71428571428571</v>
      </c>
      <c r="D32" s="38"/>
      <c r="E32" s="38">
        <v>13.750000000000002</v>
      </c>
      <c r="F32" s="130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>
      <c r="A33" s="12">
        <v>23</v>
      </c>
      <c r="B33" s="60">
        <v>170301110028</v>
      </c>
      <c r="C33" s="58">
        <v>22.142857142857142</v>
      </c>
      <c r="D33" s="58"/>
      <c r="E33" s="58">
        <v>21.875</v>
      </c>
      <c r="F33" s="273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25">
      <c r="A34" s="12">
        <v>24</v>
      </c>
      <c r="B34" s="61">
        <v>170301110031</v>
      </c>
      <c r="C34" s="38">
        <v>22.142857142857142</v>
      </c>
      <c r="D34" s="38"/>
      <c r="E34" s="38">
        <v>18.75</v>
      </c>
      <c r="F34" s="130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>
      <c r="A35" s="12">
        <v>25</v>
      </c>
      <c r="B35" s="60">
        <v>170301110036</v>
      </c>
      <c r="C35" s="58">
        <v>27.142857142857142</v>
      </c>
      <c r="D35" s="58"/>
      <c r="E35" s="58">
        <v>21.25</v>
      </c>
      <c r="F35" s="273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2">
        <v>26</v>
      </c>
      <c r="B36" s="61">
        <v>170301110037</v>
      </c>
      <c r="C36" s="38">
        <v>25.71428571428571</v>
      </c>
      <c r="D36" s="38"/>
      <c r="E36" s="38">
        <v>20</v>
      </c>
      <c r="F36" s="130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>
      <c r="A37" s="12">
        <v>27</v>
      </c>
      <c r="B37" s="60">
        <v>170301110039</v>
      </c>
      <c r="C37" s="58">
        <v>17.142857142857142</v>
      </c>
      <c r="D37" s="58"/>
      <c r="E37" s="58">
        <v>14.374999999999998</v>
      </c>
      <c r="F37" s="273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>
      <c r="A38" s="12">
        <v>28</v>
      </c>
      <c r="B38" s="61">
        <v>170301110042</v>
      </c>
      <c r="C38" s="38">
        <v>24.285714285714285</v>
      </c>
      <c r="D38" s="38"/>
      <c r="E38" s="38">
        <v>17.5</v>
      </c>
      <c r="F38" s="130"/>
      <c r="G38" s="12"/>
      <c r="H38" s="12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12">
        <v>29</v>
      </c>
      <c r="B39" s="60">
        <v>170301110044</v>
      </c>
      <c r="C39" s="58">
        <v>20</v>
      </c>
      <c r="D39" s="58"/>
      <c r="E39" s="58">
        <v>16.875</v>
      </c>
      <c r="F39" s="273"/>
      <c r="G39" s="12"/>
      <c r="H39" s="12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>
      <c r="A40" s="12">
        <v>30</v>
      </c>
      <c r="B40" s="61">
        <v>170301110045</v>
      </c>
      <c r="C40" s="38">
        <v>20</v>
      </c>
      <c r="D40" s="38"/>
      <c r="E40" s="38">
        <v>11.25</v>
      </c>
      <c r="F40" s="130"/>
      <c r="G40" s="12"/>
      <c r="H40" s="12"/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>
      <c r="A41" s="12">
        <v>31</v>
      </c>
      <c r="B41" s="60">
        <v>170301110046</v>
      </c>
      <c r="C41" s="58">
        <v>20</v>
      </c>
      <c r="D41" s="58"/>
      <c r="E41" s="58">
        <v>15.625</v>
      </c>
      <c r="F41" s="273"/>
      <c r="G41" s="12"/>
      <c r="H41" s="12"/>
      <c r="I41" s="1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>
      <c r="A42" s="12">
        <v>32</v>
      </c>
      <c r="B42" s="61">
        <v>170301110047</v>
      </c>
      <c r="C42" s="38">
        <v>22.142857142857142</v>
      </c>
      <c r="D42" s="38"/>
      <c r="E42" s="38">
        <v>21.875</v>
      </c>
      <c r="F42" s="130"/>
      <c r="G42" s="12"/>
      <c r="H42" s="12"/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>
      <c r="A43" s="12">
        <v>33</v>
      </c>
      <c r="B43" s="60">
        <v>170301110050</v>
      </c>
      <c r="C43" s="58">
        <v>16.428571428571427</v>
      </c>
      <c r="D43" s="58"/>
      <c r="E43" s="58">
        <v>17.5</v>
      </c>
      <c r="F43" s="273"/>
      <c r="G43" s="12"/>
      <c r="H43" s="12"/>
      <c r="I43" s="1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25">
      <c r="A44" s="12">
        <v>34</v>
      </c>
      <c r="B44" s="61">
        <v>170301110051</v>
      </c>
      <c r="C44" s="38">
        <v>10.714285714285714</v>
      </c>
      <c r="D44" s="38"/>
      <c r="E44" s="38">
        <v>16.25</v>
      </c>
      <c r="F44" s="130"/>
      <c r="G44" s="12"/>
      <c r="H44" s="12"/>
      <c r="I44" s="1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>
      <c r="A45" s="12">
        <v>35</v>
      </c>
      <c r="B45" s="60">
        <v>170301110052</v>
      </c>
      <c r="C45" s="58">
        <v>13.571428571428571</v>
      </c>
      <c r="D45" s="58"/>
      <c r="E45" s="58">
        <v>5</v>
      </c>
      <c r="F45" s="273"/>
      <c r="G45" s="12"/>
      <c r="H45" s="12"/>
      <c r="I45" s="1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25">
      <c r="A46" s="12">
        <v>36</v>
      </c>
      <c r="B46" s="61">
        <v>170301110054</v>
      </c>
      <c r="C46" s="38">
        <v>27.857142857142858</v>
      </c>
      <c r="D46" s="38"/>
      <c r="E46" s="38">
        <v>21.875</v>
      </c>
      <c r="F46" s="130"/>
      <c r="G46" s="12"/>
      <c r="H46" s="12"/>
      <c r="I46" s="1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</sheetData>
  <sheetProtection/>
  <mergeCells count="8">
    <mergeCell ref="G15:J15"/>
    <mergeCell ref="G16:J16"/>
    <mergeCell ref="A1:E1"/>
    <mergeCell ref="A2:E2"/>
    <mergeCell ref="A3:E3"/>
    <mergeCell ref="Q3:Y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2"/>
  <sheetViews>
    <sheetView zoomScale="49" zoomScaleNormal="49" zoomScalePageLayoutView="0" workbookViewId="0" topLeftCell="A1">
      <selection activeCell="J20" sqref="J20"/>
    </sheetView>
  </sheetViews>
  <sheetFormatPr defaultColWidth="6.57421875" defaultRowHeight="15"/>
  <cols>
    <col min="1" max="1" width="12.57421875" style="12" customWidth="1"/>
    <col min="2" max="3" width="15.140625" style="12" bestFit="1" customWidth="1"/>
    <col min="4" max="4" width="15.140625" style="12" customWidth="1"/>
    <col min="5" max="5" width="12.8515625" style="12" bestFit="1" customWidth="1"/>
    <col min="6" max="6" width="12.8515625" style="12" customWidth="1"/>
    <col min="7" max="7" width="18.140625" style="12" bestFit="1" customWidth="1"/>
    <col min="8" max="8" width="15.140625" style="12" bestFit="1" customWidth="1"/>
    <col min="9" max="9" width="12.57421875" style="12" customWidth="1"/>
    <col min="10" max="10" width="14.57421875" style="1" customWidth="1"/>
    <col min="11" max="11" width="15.57421875" style="1" customWidth="1"/>
    <col min="12" max="12" width="7.57421875" style="1" customWidth="1"/>
    <col min="13" max="13" width="8.28125" style="1" customWidth="1"/>
    <col min="14" max="249" width="8.8515625" style="1" customWidth="1"/>
    <col min="250" max="250" width="24.57421875" style="1" customWidth="1"/>
    <col min="251" max="251" width="6.00390625" style="1" bestFit="1" customWidth="1"/>
    <col min="252" max="255" width="5.8515625" style="1" bestFit="1" customWidth="1"/>
    <col min="256" max="16384" width="6.57421875" style="1" bestFit="1" customWidth="1"/>
  </cols>
  <sheetData>
    <row r="1" spans="1:16" ht="19.5" customHeight="1">
      <c r="A1" s="301" t="s">
        <v>110</v>
      </c>
      <c r="B1" s="302"/>
      <c r="C1" s="302"/>
      <c r="D1" s="302"/>
      <c r="E1" s="302"/>
      <c r="F1" s="82"/>
      <c r="G1" s="303"/>
      <c r="H1" s="304"/>
      <c r="I1" s="304"/>
      <c r="J1" s="304"/>
      <c r="K1" s="304"/>
      <c r="L1" s="304"/>
      <c r="M1" s="304"/>
      <c r="N1" s="304"/>
      <c r="O1" s="304"/>
      <c r="P1" s="304"/>
    </row>
    <row r="2" spans="1:15" ht="40.5" customHeight="1" thickBot="1">
      <c r="A2" s="305" t="s">
        <v>0</v>
      </c>
      <c r="B2" s="302"/>
      <c r="C2" s="302"/>
      <c r="D2" s="302"/>
      <c r="E2" s="302"/>
      <c r="F2" s="68"/>
      <c r="G2" s="78" t="s">
        <v>229</v>
      </c>
      <c r="H2" s="39"/>
      <c r="I2" s="31"/>
      <c r="L2" s="110"/>
      <c r="M2" s="110"/>
      <c r="N2" s="110"/>
      <c r="O2" s="110"/>
    </row>
    <row r="3" spans="1:25" ht="48.75" customHeight="1">
      <c r="A3" s="301" t="s">
        <v>244</v>
      </c>
      <c r="B3" s="302"/>
      <c r="C3" s="302"/>
      <c r="D3" s="302"/>
      <c r="E3" s="302"/>
      <c r="F3" s="68"/>
      <c r="G3" s="78"/>
      <c r="H3" s="81"/>
      <c r="I3" s="78" t="s">
        <v>230</v>
      </c>
      <c r="J3" s="89" t="s">
        <v>231</v>
      </c>
      <c r="K3" s="108" t="s">
        <v>232</v>
      </c>
      <c r="L3" s="110"/>
      <c r="M3" s="92"/>
      <c r="N3" s="92"/>
      <c r="O3" s="110"/>
      <c r="Q3" s="308" t="s">
        <v>254</v>
      </c>
      <c r="R3" s="309"/>
      <c r="S3" s="309"/>
      <c r="T3" s="309"/>
      <c r="U3" s="309"/>
      <c r="V3" s="309"/>
      <c r="W3" s="309"/>
      <c r="X3" s="309"/>
      <c r="Y3" s="310"/>
    </row>
    <row r="4" spans="1:25" ht="32.25" customHeight="1">
      <c r="A4" s="301" t="s">
        <v>258</v>
      </c>
      <c r="B4" s="302"/>
      <c r="C4" s="302"/>
      <c r="D4" s="302"/>
      <c r="E4" s="302"/>
      <c r="F4" s="68"/>
      <c r="G4" s="46" t="s">
        <v>256</v>
      </c>
      <c r="H4" s="39"/>
      <c r="I4" s="31"/>
      <c r="J4" s="74" t="s">
        <v>233</v>
      </c>
      <c r="K4" s="100">
        <v>3</v>
      </c>
      <c r="L4" s="110"/>
      <c r="M4" s="92"/>
      <c r="N4" s="92"/>
      <c r="O4" s="110"/>
      <c r="Q4" s="311"/>
      <c r="R4" s="312"/>
      <c r="S4" s="312"/>
      <c r="T4" s="312"/>
      <c r="U4" s="312"/>
      <c r="V4" s="312"/>
      <c r="W4" s="312"/>
      <c r="X4" s="312"/>
      <c r="Y4" s="313"/>
    </row>
    <row r="5" spans="1:25" ht="19.5" customHeight="1">
      <c r="A5" s="301" t="s">
        <v>123</v>
      </c>
      <c r="B5" s="302"/>
      <c r="C5" s="302"/>
      <c r="D5" s="302"/>
      <c r="E5" s="302"/>
      <c r="F5" s="68"/>
      <c r="G5" s="46" t="s">
        <v>234</v>
      </c>
      <c r="H5" s="75">
        <f>D12</f>
        <v>68.29268292682927</v>
      </c>
      <c r="I5" s="31"/>
      <c r="J5" s="76" t="s">
        <v>235</v>
      </c>
      <c r="K5" s="101">
        <v>2</v>
      </c>
      <c r="L5" s="110"/>
      <c r="M5" s="92"/>
      <c r="N5" s="92"/>
      <c r="O5" s="110"/>
      <c r="Q5" s="311"/>
      <c r="R5" s="312"/>
      <c r="S5" s="312"/>
      <c r="T5" s="312"/>
      <c r="U5" s="312"/>
      <c r="V5" s="312"/>
      <c r="W5" s="312"/>
      <c r="X5" s="312"/>
      <c r="Y5" s="313"/>
    </row>
    <row r="6" spans="2:25" ht="19.5" customHeight="1">
      <c r="B6" s="13" t="s">
        <v>1</v>
      </c>
      <c r="C6" s="46" t="s">
        <v>234</v>
      </c>
      <c r="D6" s="14" t="s">
        <v>243</v>
      </c>
      <c r="E6" s="46" t="s">
        <v>236</v>
      </c>
      <c r="F6" s="14" t="s">
        <v>243</v>
      </c>
      <c r="G6" s="46" t="s">
        <v>236</v>
      </c>
      <c r="H6" s="87">
        <f>F12</f>
        <v>68.29268292682927</v>
      </c>
      <c r="I6" s="31"/>
      <c r="J6" s="77" t="s">
        <v>237</v>
      </c>
      <c r="K6" s="102">
        <v>1</v>
      </c>
      <c r="L6" s="110"/>
      <c r="M6" s="92"/>
      <c r="N6" s="92"/>
      <c r="O6" s="110"/>
      <c r="Q6" s="311"/>
      <c r="R6" s="312"/>
      <c r="S6" s="312"/>
      <c r="T6" s="312"/>
      <c r="U6" s="312"/>
      <c r="V6" s="312"/>
      <c r="W6" s="312"/>
      <c r="X6" s="312"/>
      <c r="Y6" s="313"/>
    </row>
    <row r="7" spans="2:25" ht="42.75" customHeight="1" thickBot="1">
      <c r="B7" s="13" t="s">
        <v>2</v>
      </c>
      <c r="C7" s="17" t="s">
        <v>78</v>
      </c>
      <c r="D7" s="93"/>
      <c r="E7" s="17" t="s">
        <v>78</v>
      </c>
      <c r="F7" s="93"/>
      <c r="G7" s="78" t="s">
        <v>238</v>
      </c>
      <c r="H7" s="79">
        <f>AVERAGE(H5:H6)</f>
        <v>68.29268292682927</v>
      </c>
      <c r="I7" s="88">
        <v>0.6</v>
      </c>
      <c r="J7" s="80" t="s">
        <v>239</v>
      </c>
      <c r="K7" s="109">
        <v>0</v>
      </c>
      <c r="L7" s="110"/>
      <c r="M7" s="110"/>
      <c r="N7" s="110"/>
      <c r="O7" s="110"/>
      <c r="Q7" s="314"/>
      <c r="R7" s="315"/>
      <c r="S7" s="315"/>
      <c r="T7" s="315"/>
      <c r="U7" s="315"/>
      <c r="V7" s="315"/>
      <c r="W7" s="315"/>
      <c r="X7" s="315"/>
      <c r="Y7" s="316"/>
    </row>
    <row r="8" spans="2:9" ht="24.75" customHeight="1">
      <c r="B8" s="13" t="s">
        <v>3</v>
      </c>
      <c r="C8" s="17" t="s">
        <v>4</v>
      </c>
      <c r="D8" s="93"/>
      <c r="E8" s="17" t="s">
        <v>84</v>
      </c>
      <c r="F8" s="93"/>
      <c r="G8" s="78" t="s">
        <v>240</v>
      </c>
      <c r="H8" s="46" t="s">
        <v>114</v>
      </c>
      <c r="I8" s="31"/>
    </row>
    <row r="9" spans="2:25" ht="24.75" customHeight="1">
      <c r="B9" s="13" t="s">
        <v>5</v>
      </c>
      <c r="C9" s="17" t="s">
        <v>75</v>
      </c>
      <c r="D9" s="93"/>
      <c r="E9" s="17" t="s">
        <v>75</v>
      </c>
      <c r="F9" s="93"/>
      <c r="G9" s="21"/>
      <c r="H9" s="94"/>
      <c r="I9" s="94"/>
      <c r="J9" s="4"/>
      <c r="K9" s="24" t="s">
        <v>82</v>
      </c>
      <c r="L9" s="24" t="s">
        <v>89</v>
      </c>
      <c r="M9" s="95" t="s">
        <v>97</v>
      </c>
      <c r="N9" s="95" t="s">
        <v>98</v>
      </c>
      <c r="O9" s="95" t="s">
        <v>99</v>
      </c>
      <c r="P9" s="95" t="s">
        <v>100</v>
      </c>
      <c r="Q9" s="95" t="s">
        <v>101</v>
      </c>
      <c r="R9" s="95" t="s">
        <v>102</v>
      </c>
      <c r="S9" s="95" t="s">
        <v>103</v>
      </c>
      <c r="T9" s="95" t="s">
        <v>104</v>
      </c>
      <c r="U9" s="95" t="s">
        <v>109</v>
      </c>
      <c r="V9" s="95" t="s">
        <v>105</v>
      </c>
      <c r="W9" s="95" t="s">
        <v>106</v>
      </c>
      <c r="X9" s="95" t="s">
        <v>107</v>
      </c>
      <c r="Y9" s="95" t="s">
        <v>108</v>
      </c>
    </row>
    <row r="10" spans="1:25" s="2" customFormat="1" ht="24.75" customHeight="1">
      <c r="A10" s="18"/>
      <c r="B10" s="13" t="s">
        <v>8</v>
      </c>
      <c r="C10" s="17">
        <v>50</v>
      </c>
      <c r="D10" s="86">
        <f>0.55*C10</f>
        <v>27.500000000000004</v>
      </c>
      <c r="E10" s="19">
        <v>50</v>
      </c>
      <c r="F10" s="86">
        <f>0.55*E10</f>
        <v>27.500000000000004</v>
      </c>
      <c r="H10" s="94"/>
      <c r="I10" s="94"/>
      <c r="J10" s="24" t="s">
        <v>6</v>
      </c>
      <c r="K10" s="4"/>
      <c r="L10" s="4">
        <v>2</v>
      </c>
      <c r="M10" s="4"/>
      <c r="N10" s="4"/>
      <c r="O10" s="4"/>
      <c r="P10" s="4"/>
      <c r="Q10" s="4"/>
      <c r="R10" s="44">
        <v>3</v>
      </c>
      <c r="S10" s="44">
        <v>2</v>
      </c>
      <c r="T10" s="44">
        <v>3</v>
      </c>
      <c r="U10" s="4"/>
      <c r="V10" s="44">
        <v>3</v>
      </c>
      <c r="W10" s="44">
        <v>1</v>
      </c>
      <c r="X10" s="44">
        <v>1</v>
      </c>
      <c r="Y10" s="44">
        <v>1</v>
      </c>
    </row>
    <row r="11" spans="1:25" ht="24.75" customHeight="1">
      <c r="A11" s="12">
        <v>1</v>
      </c>
      <c r="B11" s="7">
        <v>170101110010</v>
      </c>
      <c r="C11" s="36">
        <v>5</v>
      </c>
      <c r="D11" s="75">
        <f>COUNTIF(C11:C51,"&gt;="&amp;D10)</f>
        <v>28</v>
      </c>
      <c r="E11" s="36">
        <v>5</v>
      </c>
      <c r="F11" s="75">
        <f>COUNTIF(E11:E51,"&gt;="&amp;F10)</f>
        <v>28</v>
      </c>
      <c r="H11" s="94"/>
      <c r="I11" s="94"/>
      <c r="J11" s="24" t="s">
        <v>7</v>
      </c>
      <c r="K11" s="4"/>
      <c r="L11" s="23">
        <v>2</v>
      </c>
      <c r="M11" s="4"/>
      <c r="N11" s="4"/>
      <c r="O11" s="4"/>
      <c r="P11" s="4"/>
      <c r="Q11" s="4"/>
      <c r="R11" s="39">
        <v>3</v>
      </c>
      <c r="S11" s="39">
        <v>2</v>
      </c>
      <c r="T11" s="39">
        <v>3</v>
      </c>
      <c r="U11" s="4"/>
      <c r="V11" s="39">
        <v>3</v>
      </c>
      <c r="W11" s="44">
        <v>1</v>
      </c>
      <c r="X11" s="44">
        <v>1</v>
      </c>
      <c r="Y11" s="44">
        <v>1</v>
      </c>
    </row>
    <row r="12" spans="1:25" ht="24.75" customHeight="1">
      <c r="A12" s="12">
        <v>2</v>
      </c>
      <c r="B12" s="7">
        <v>170101110011</v>
      </c>
      <c r="C12" s="36">
        <v>8</v>
      </c>
      <c r="D12" s="75">
        <f>D11/A51*100</f>
        <v>68.29268292682927</v>
      </c>
      <c r="E12" s="36">
        <v>8</v>
      </c>
      <c r="F12" s="75">
        <f>F11/A51*100</f>
        <v>68.29268292682927</v>
      </c>
      <c r="H12" s="94"/>
      <c r="I12" s="94"/>
      <c r="J12" s="24" t="s">
        <v>72</v>
      </c>
      <c r="K12" s="4"/>
      <c r="L12" s="23">
        <v>2</v>
      </c>
      <c r="M12" s="4"/>
      <c r="N12" s="4"/>
      <c r="O12" s="4"/>
      <c r="P12" s="4"/>
      <c r="Q12" s="4"/>
      <c r="R12" s="39">
        <v>3</v>
      </c>
      <c r="S12" s="39">
        <v>2</v>
      </c>
      <c r="T12" s="39">
        <v>3</v>
      </c>
      <c r="U12" s="4"/>
      <c r="V12" s="39">
        <v>3</v>
      </c>
      <c r="W12" s="44">
        <v>1</v>
      </c>
      <c r="X12" s="44">
        <v>1</v>
      </c>
      <c r="Y12" s="44">
        <v>1</v>
      </c>
    </row>
    <row r="13" spans="1:25" ht="24.75" customHeight="1">
      <c r="A13" s="12">
        <v>3</v>
      </c>
      <c r="B13" s="7">
        <v>170101110013</v>
      </c>
      <c r="C13" s="36">
        <v>7</v>
      </c>
      <c r="D13" s="36"/>
      <c r="E13" s="36">
        <v>7</v>
      </c>
      <c r="F13" s="36"/>
      <c r="H13" s="94"/>
      <c r="I13" s="94"/>
      <c r="J13" s="24" t="s">
        <v>73</v>
      </c>
      <c r="K13" s="4"/>
      <c r="L13" s="23">
        <v>2</v>
      </c>
      <c r="M13" s="4"/>
      <c r="N13" s="4"/>
      <c r="O13" s="4"/>
      <c r="P13" s="4"/>
      <c r="Q13" s="4"/>
      <c r="R13" s="39">
        <v>3</v>
      </c>
      <c r="S13" s="39">
        <v>2</v>
      </c>
      <c r="T13" s="39">
        <v>3</v>
      </c>
      <c r="U13" s="4"/>
      <c r="V13" s="39">
        <v>3</v>
      </c>
      <c r="W13" s="44">
        <v>1</v>
      </c>
      <c r="X13" s="44">
        <v>1</v>
      </c>
      <c r="Y13" s="44">
        <v>1</v>
      </c>
    </row>
    <row r="14" spans="1:25" ht="24.75" customHeight="1">
      <c r="A14" s="12">
        <v>4</v>
      </c>
      <c r="B14" s="7">
        <v>170101111017</v>
      </c>
      <c r="C14" s="36">
        <v>6</v>
      </c>
      <c r="D14" s="36"/>
      <c r="E14" s="36">
        <v>6</v>
      </c>
      <c r="F14" s="36"/>
      <c r="H14" s="94"/>
      <c r="I14" s="94"/>
      <c r="J14" s="24" t="s">
        <v>74</v>
      </c>
      <c r="K14" s="4"/>
      <c r="L14" s="23">
        <v>2</v>
      </c>
      <c r="M14" s="4"/>
      <c r="N14" s="4"/>
      <c r="O14" s="4"/>
      <c r="P14" s="4"/>
      <c r="Q14" s="4"/>
      <c r="R14" s="39">
        <v>3</v>
      </c>
      <c r="S14" s="39">
        <v>2</v>
      </c>
      <c r="T14" s="39">
        <v>3</v>
      </c>
      <c r="U14" s="4"/>
      <c r="V14" s="39">
        <v>3</v>
      </c>
      <c r="W14" s="44">
        <v>1</v>
      </c>
      <c r="X14" s="44">
        <v>1</v>
      </c>
      <c r="Y14" s="44">
        <v>1</v>
      </c>
    </row>
    <row r="15" spans="1:25" ht="24.75" customHeight="1">
      <c r="A15" s="12">
        <v>5</v>
      </c>
      <c r="B15" s="7">
        <v>170101111018</v>
      </c>
      <c r="C15" s="36">
        <v>5</v>
      </c>
      <c r="D15" s="36"/>
      <c r="E15" s="36">
        <v>5</v>
      </c>
      <c r="F15" s="83"/>
      <c r="G15" s="319" t="s">
        <v>259</v>
      </c>
      <c r="H15" s="320"/>
      <c r="I15" s="320"/>
      <c r="J15" s="321"/>
      <c r="K15" s="25"/>
      <c r="L15" s="25">
        <f aca="true" t="shared" si="0" ref="L15:Y15">AVERAGE(L10:L14)</f>
        <v>2</v>
      </c>
      <c r="M15" s="25"/>
      <c r="N15" s="25"/>
      <c r="O15" s="25"/>
      <c r="P15" s="25"/>
      <c r="Q15" s="25"/>
      <c r="R15" s="25">
        <f t="shared" si="0"/>
        <v>3</v>
      </c>
      <c r="S15" s="25">
        <f t="shared" si="0"/>
        <v>2</v>
      </c>
      <c r="T15" s="25">
        <f t="shared" si="0"/>
        <v>3</v>
      </c>
      <c r="U15" s="25"/>
      <c r="V15" s="25">
        <f t="shared" si="0"/>
        <v>3</v>
      </c>
      <c r="W15" s="25">
        <f t="shared" si="0"/>
        <v>1</v>
      </c>
      <c r="X15" s="25">
        <f t="shared" si="0"/>
        <v>1</v>
      </c>
      <c r="Y15" s="25">
        <f t="shared" si="0"/>
        <v>1</v>
      </c>
    </row>
    <row r="16" spans="1:25" ht="24.75" customHeight="1">
      <c r="A16" s="12">
        <v>6</v>
      </c>
      <c r="B16" s="7">
        <v>170101110007</v>
      </c>
      <c r="C16" s="36">
        <v>5</v>
      </c>
      <c r="D16" s="36"/>
      <c r="E16" s="36">
        <v>5</v>
      </c>
      <c r="F16" s="83"/>
      <c r="G16" s="319" t="s">
        <v>83</v>
      </c>
      <c r="H16" s="320"/>
      <c r="I16" s="320"/>
      <c r="J16" s="321"/>
      <c r="K16" s="23"/>
      <c r="L16" s="120">
        <f aca="true" t="shared" si="1" ref="L16:Y16">L15*$H$7/100</f>
        <v>1.3658536585365855</v>
      </c>
      <c r="M16" s="23"/>
      <c r="N16" s="23"/>
      <c r="O16" s="23"/>
      <c r="P16" s="23"/>
      <c r="Q16" s="23"/>
      <c r="R16" s="120">
        <f t="shared" si="1"/>
        <v>2.048780487804878</v>
      </c>
      <c r="S16" s="120">
        <f t="shared" si="1"/>
        <v>1.3658536585365855</v>
      </c>
      <c r="T16" s="120">
        <f t="shared" si="1"/>
        <v>2.048780487804878</v>
      </c>
      <c r="U16" s="23"/>
      <c r="V16" s="120">
        <f t="shared" si="1"/>
        <v>2.048780487804878</v>
      </c>
      <c r="W16" s="120">
        <f t="shared" si="1"/>
        <v>0.6829268292682927</v>
      </c>
      <c r="X16" s="120">
        <f t="shared" si="1"/>
        <v>0.6829268292682927</v>
      </c>
      <c r="Y16" s="120">
        <f t="shared" si="1"/>
        <v>0.6829268292682927</v>
      </c>
    </row>
    <row r="17" spans="1:10" ht="22.5" customHeight="1">
      <c r="A17" s="12">
        <v>7</v>
      </c>
      <c r="B17" s="7">
        <v>170301110004</v>
      </c>
      <c r="C17" s="36">
        <v>43</v>
      </c>
      <c r="D17" s="36"/>
      <c r="E17" s="36">
        <v>43</v>
      </c>
      <c r="F17" s="84"/>
      <c r="G17" s="106"/>
      <c r="H17" s="107"/>
      <c r="I17" s="107"/>
      <c r="J17" s="107"/>
    </row>
    <row r="18" spans="1:6" ht="24.75" customHeight="1">
      <c r="A18" s="12">
        <v>8</v>
      </c>
      <c r="B18" s="7">
        <v>170301110006</v>
      </c>
      <c r="C18" s="36">
        <v>17.5</v>
      </c>
      <c r="D18" s="36"/>
      <c r="E18" s="36">
        <v>17.5</v>
      </c>
      <c r="F18" s="85"/>
    </row>
    <row r="19" spans="1:10" ht="24.75" customHeight="1">
      <c r="A19" s="12">
        <v>9</v>
      </c>
      <c r="B19" s="7">
        <v>170301110007</v>
      </c>
      <c r="C19" s="36">
        <v>40.5</v>
      </c>
      <c r="D19" s="36"/>
      <c r="E19" s="36">
        <v>40.5</v>
      </c>
      <c r="F19" s="83"/>
      <c r="G19" s="332"/>
      <c r="H19" s="332"/>
      <c r="I19" s="332"/>
      <c r="J19" s="110"/>
    </row>
    <row r="20" spans="1:11" ht="24.75" customHeight="1">
      <c r="A20" s="12">
        <v>10</v>
      </c>
      <c r="B20" s="7">
        <v>170301110008</v>
      </c>
      <c r="C20" s="36">
        <v>40.5</v>
      </c>
      <c r="D20" s="36"/>
      <c r="E20" s="36">
        <v>40.5</v>
      </c>
      <c r="F20" s="83"/>
      <c r="G20" s="104"/>
      <c r="H20" s="329"/>
      <c r="I20" s="329"/>
      <c r="J20" s="110"/>
      <c r="K20" s="32"/>
    </row>
    <row r="21" spans="1:10" ht="24.75" customHeight="1">
      <c r="A21" s="12">
        <v>11</v>
      </c>
      <c r="B21" s="7">
        <v>170301110012</v>
      </c>
      <c r="C21" s="36">
        <v>37</v>
      </c>
      <c r="D21" s="36"/>
      <c r="E21" s="36">
        <v>37</v>
      </c>
      <c r="F21" s="83"/>
      <c r="G21" s="104"/>
      <c r="H21" s="329"/>
      <c r="I21" s="329"/>
      <c r="J21" s="110"/>
    </row>
    <row r="22" spans="1:10" ht="24.75" customHeight="1">
      <c r="A22" s="12">
        <v>12</v>
      </c>
      <c r="B22" s="7">
        <v>170301110013</v>
      </c>
      <c r="C22" s="36">
        <v>40.5</v>
      </c>
      <c r="D22" s="36"/>
      <c r="E22" s="36">
        <v>40.5</v>
      </c>
      <c r="F22" s="85"/>
      <c r="G22" s="37"/>
      <c r="H22" s="37"/>
      <c r="I22" s="37"/>
      <c r="J22" s="110"/>
    </row>
    <row r="23" spans="1:10" ht="24.75" customHeight="1">
      <c r="A23" s="12">
        <v>13</v>
      </c>
      <c r="B23" s="7">
        <v>170301110014</v>
      </c>
      <c r="C23" s="36">
        <v>35.5</v>
      </c>
      <c r="D23" s="36"/>
      <c r="E23" s="36">
        <v>35.5</v>
      </c>
      <c r="F23" s="85"/>
      <c r="G23" s="37"/>
      <c r="H23" s="37"/>
      <c r="I23" s="37"/>
      <c r="J23" s="110"/>
    </row>
    <row r="24" spans="1:10" ht="24.75" customHeight="1">
      <c r="A24" s="12">
        <v>14</v>
      </c>
      <c r="B24" s="7">
        <v>170301110015</v>
      </c>
      <c r="C24" s="36">
        <v>31</v>
      </c>
      <c r="D24" s="36"/>
      <c r="E24" s="36">
        <v>31</v>
      </c>
      <c r="F24" s="85"/>
      <c r="G24" s="37"/>
      <c r="H24" s="111"/>
      <c r="I24" s="111"/>
      <c r="J24" s="110"/>
    </row>
    <row r="25" spans="1:10" ht="24.75" customHeight="1">
      <c r="A25" s="12">
        <v>15</v>
      </c>
      <c r="B25" s="7">
        <v>170301110016</v>
      </c>
      <c r="C25" s="36">
        <v>35.5</v>
      </c>
      <c r="D25" s="36"/>
      <c r="E25" s="36">
        <v>35.5</v>
      </c>
      <c r="F25" s="85"/>
      <c r="G25" s="37"/>
      <c r="H25" s="111"/>
      <c r="I25" s="111"/>
      <c r="J25" s="110"/>
    </row>
    <row r="26" spans="1:10" ht="24.75" customHeight="1">
      <c r="A26" s="12">
        <v>16</v>
      </c>
      <c r="B26" s="7">
        <v>170301110017</v>
      </c>
      <c r="C26" s="36">
        <v>40.5</v>
      </c>
      <c r="D26" s="36"/>
      <c r="E26" s="36">
        <v>40.5</v>
      </c>
      <c r="F26" s="85"/>
      <c r="G26" s="37"/>
      <c r="H26" s="111"/>
      <c r="I26" s="111"/>
      <c r="J26" s="110"/>
    </row>
    <row r="27" spans="1:10" ht="24.75" customHeight="1">
      <c r="A27" s="12">
        <v>17</v>
      </c>
      <c r="B27" s="7">
        <v>170301110018</v>
      </c>
      <c r="C27" s="36">
        <v>15</v>
      </c>
      <c r="D27" s="36"/>
      <c r="E27" s="36">
        <v>15</v>
      </c>
      <c r="F27" s="85"/>
      <c r="G27" s="37"/>
      <c r="H27" s="111"/>
      <c r="I27" s="111"/>
      <c r="J27" s="110"/>
    </row>
    <row r="28" spans="1:10" ht="24.75" customHeight="1">
      <c r="A28" s="12">
        <v>18</v>
      </c>
      <c r="B28" s="7">
        <v>170301110019</v>
      </c>
      <c r="C28" s="36">
        <v>15</v>
      </c>
      <c r="D28" s="36"/>
      <c r="E28" s="36">
        <v>15</v>
      </c>
      <c r="F28" s="85"/>
      <c r="G28" s="37"/>
      <c r="H28" s="111"/>
      <c r="I28" s="111"/>
      <c r="J28" s="110"/>
    </row>
    <row r="29" spans="1:10" ht="24.75" customHeight="1">
      <c r="A29" s="12">
        <v>19</v>
      </c>
      <c r="B29" s="7">
        <v>170301110020</v>
      </c>
      <c r="C29" s="36">
        <v>2.5</v>
      </c>
      <c r="D29" s="36"/>
      <c r="E29" s="36">
        <v>2.5</v>
      </c>
      <c r="F29" s="85"/>
      <c r="G29" s="37"/>
      <c r="H29" s="111"/>
      <c r="I29" s="111"/>
      <c r="J29" s="110"/>
    </row>
    <row r="30" spans="1:10" ht="24.75" customHeight="1">
      <c r="A30" s="12">
        <v>20</v>
      </c>
      <c r="B30" s="7">
        <v>170301110021</v>
      </c>
      <c r="C30" s="36">
        <v>42.5</v>
      </c>
      <c r="D30" s="36"/>
      <c r="E30" s="36">
        <v>42.5</v>
      </c>
      <c r="F30" s="85"/>
      <c r="G30" s="37"/>
      <c r="H30" s="111"/>
      <c r="I30" s="111"/>
      <c r="J30" s="110"/>
    </row>
    <row r="31" spans="1:10" ht="24.75" customHeight="1">
      <c r="A31" s="12">
        <v>21</v>
      </c>
      <c r="B31" s="7">
        <v>170301110022</v>
      </c>
      <c r="C31" s="36">
        <v>45.5</v>
      </c>
      <c r="D31" s="36"/>
      <c r="E31" s="36">
        <v>45.5</v>
      </c>
      <c r="F31" s="85"/>
      <c r="G31" s="37"/>
      <c r="H31" s="111"/>
      <c r="I31" s="111"/>
      <c r="J31" s="110"/>
    </row>
    <row r="32" spans="1:10" ht="24.75" customHeight="1">
      <c r="A32" s="12">
        <v>22</v>
      </c>
      <c r="B32" s="7">
        <v>170301110023</v>
      </c>
      <c r="C32" s="36">
        <v>42.5</v>
      </c>
      <c r="D32" s="36"/>
      <c r="E32" s="36">
        <v>42.5</v>
      </c>
      <c r="F32" s="85"/>
      <c r="G32" s="37"/>
      <c r="H32" s="111"/>
      <c r="I32" s="111"/>
      <c r="J32" s="110"/>
    </row>
    <row r="33" spans="1:10" ht="24.75" customHeight="1">
      <c r="A33" s="12">
        <v>23</v>
      </c>
      <c r="B33" s="7">
        <v>170301110025</v>
      </c>
      <c r="C33" s="36">
        <v>28</v>
      </c>
      <c r="D33" s="36"/>
      <c r="E33" s="36">
        <v>28</v>
      </c>
      <c r="F33" s="85"/>
      <c r="G33" s="37"/>
      <c r="H33" s="111"/>
      <c r="I33" s="111"/>
      <c r="J33" s="110"/>
    </row>
    <row r="34" spans="1:10" ht="24.75" customHeight="1">
      <c r="A34" s="12">
        <v>24</v>
      </c>
      <c r="B34" s="7">
        <v>170301110027</v>
      </c>
      <c r="C34" s="36">
        <v>30.5</v>
      </c>
      <c r="D34" s="36"/>
      <c r="E34" s="36">
        <v>30.5</v>
      </c>
      <c r="F34" s="85"/>
      <c r="G34" s="37"/>
      <c r="H34" s="111"/>
      <c r="I34" s="111"/>
      <c r="J34" s="110"/>
    </row>
    <row r="35" spans="1:10" ht="24.75" customHeight="1">
      <c r="A35" s="12">
        <v>25</v>
      </c>
      <c r="B35" s="7">
        <v>170301110028</v>
      </c>
      <c r="C35" s="36">
        <v>45.5</v>
      </c>
      <c r="D35" s="36"/>
      <c r="E35" s="36">
        <v>45.5</v>
      </c>
      <c r="F35" s="85"/>
      <c r="G35" s="37"/>
      <c r="H35" s="111"/>
      <c r="I35" s="111"/>
      <c r="J35" s="110"/>
    </row>
    <row r="36" spans="1:10" ht="24.75" customHeight="1">
      <c r="A36" s="12">
        <v>26</v>
      </c>
      <c r="B36" s="7">
        <v>170301110031</v>
      </c>
      <c r="C36" s="36">
        <v>8</v>
      </c>
      <c r="D36" s="36"/>
      <c r="E36" s="36">
        <v>8</v>
      </c>
      <c r="F36" s="85"/>
      <c r="G36" s="37"/>
      <c r="H36" s="111"/>
      <c r="I36" s="111"/>
      <c r="J36" s="110"/>
    </row>
    <row r="37" spans="1:10" ht="24.75" customHeight="1">
      <c r="A37" s="12">
        <v>27</v>
      </c>
      <c r="B37" s="7">
        <v>170301110036</v>
      </c>
      <c r="C37" s="36">
        <v>45.5</v>
      </c>
      <c r="D37" s="36"/>
      <c r="E37" s="36">
        <v>45.5</v>
      </c>
      <c r="F37" s="85"/>
      <c r="G37" s="37"/>
      <c r="H37" s="111"/>
      <c r="I37" s="111"/>
      <c r="J37" s="110"/>
    </row>
    <row r="38" spans="1:10" ht="24.75" customHeight="1">
      <c r="A38" s="12">
        <v>28</v>
      </c>
      <c r="B38" s="7">
        <v>170301110037</v>
      </c>
      <c r="C38" s="36">
        <v>45.5</v>
      </c>
      <c r="D38" s="36"/>
      <c r="E38" s="36">
        <v>45.5</v>
      </c>
      <c r="F38" s="85"/>
      <c r="G38" s="37"/>
      <c r="H38" s="111"/>
      <c r="I38" s="111"/>
      <c r="J38" s="110"/>
    </row>
    <row r="39" spans="1:10" ht="24.75" customHeight="1">
      <c r="A39" s="12">
        <v>29</v>
      </c>
      <c r="B39" s="7">
        <v>170301110038</v>
      </c>
      <c r="C39" s="36">
        <v>39</v>
      </c>
      <c r="D39" s="36"/>
      <c r="E39" s="36">
        <v>39</v>
      </c>
      <c r="F39" s="85"/>
      <c r="G39" s="37"/>
      <c r="H39" s="111"/>
      <c r="I39" s="111"/>
      <c r="J39" s="110"/>
    </row>
    <row r="40" spans="1:10" ht="24.75" customHeight="1">
      <c r="A40" s="12">
        <v>30</v>
      </c>
      <c r="B40" s="7">
        <v>170301110039</v>
      </c>
      <c r="C40" s="36">
        <v>45.5</v>
      </c>
      <c r="D40" s="36"/>
      <c r="E40" s="36">
        <v>45.5</v>
      </c>
      <c r="F40" s="85"/>
      <c r="G40" s="37"/>
      <c r="H40" s="111"/>
      <c r="I40" s="111"/>
      <c r="J40" s="110"/>
    </row>
    <row r="41" spans="1:10" ht="24.75" customHeight="1">
      <c r="A41" s="12">
        <v>31</v>
      </c>
      <c r="B41" s="7">
        <v>170301110042</v>
      </c>
      <c r="C41" s="36">
        <v>45.5</v>
      </c>
      <c r="D41" s="36"/>
      <c r="E41" s="36">
        <v>45.5</v>
      </c>
      <c r="F41" s="85"/>
      <c r="G41" s="37"/>
      <c r="H41" s="111"/>
      <c r="I41" s="111"/>
      <c r="J41" s="110"/>
    </row>
    <row r="42" spans="1:10" ht="24.75" customHeight="1">
      <c r="A42" s="12">
        <v>32</v>
      </c>
      <c r="B42" s="7">
        <v>170301110043</v>
      </c>
      <c r="C42" s="36">
        <v>0</v>
      </c>
      <c r="D42" s="36"/>
      <c r="E42" s="36">
        <v>0</v>
      </c>
      <c r="F42" s="85"/>
      <c r="G42" s="37"/>
      <c r="H42" s="111"/>
      <c r="I42" s="111"/>
      <c r="J42" s="110"/>
    </row>
    <row r="43" spans="1:10" ht="24.75" customHeight="1">
      <c r="A43" s="12">
        <v>33</v>
      </c>
      <c r="B43" s="7">
        <v>170301110044</v>
      </c>
      <c r="C43" s="36">
        <v>45.5</v>
      </c>
      <c r="D43" s="36"/>
      <c r="E43" s="36">
        <v>45.5</v>
      </c>
      <c r="F43" s="85"/>
      <c r="G43" s="37"/>
      <c r="H43" s="111"/>
      <c r="I43" s="111"/>
      <c r="J43" s="110"/>
    </row>
    <row r="44" spans="1:10" ht="24.75" customHeight="1">
      <c r="A44" s="12">
        <v>34</v>
      </c>
      <c r="B44" s="7">
        <v>170301110045</v>
      </c>
      <c r="C44" s="36">
        <v>45.5</v>
      </c>
      <c r="D44" s="36"/>
      <c r="E44" s="36">
        <v>45.5</v>
      </c>
      <c r="F44" s="85"/>
      <c r="G44" s="37"/>
      <c r="H44" s="111"/>
      <c r="I44" s="111"/>
      <c r="J44" s="110"/>
    </row>
    <row r="45" spans="1:10" ht="24.75" customHeight="1">
      <c r="A45" s="12">
        <v>35</v>
      </c>
      <c r="B45" s="7">
        <v>170301110046</v>
      </c>
      <c r="C45" s="36">
        <v>38.5</v>
      </c>
      <c r="D45" s="36"/>
      <c r="E45" s="36">
        <v>38.5</v>
      </c>
      <c r="F45" s="85"/>
      <c r="G45" s="37"/>
      <c r="H45" s="111"/>
      <c r="I45" s="111"/>
      <c r="J45" s="110"/>
    </row>
    <row r="46" spans="1:10" ht="24.75" customHeight="1">
      <c r="A46" s="12">
        <v>36</v>
      </c>
      <c r="B46" s="7">
        <v>170301110047</v>
      </c>
      <c r="C46" s="36">
        <v>45.5</v>
      </c>
      <c r="D46" s="36"/>
      <c r="E46" s="36">
        <v>45.5</v>
      </c>
      <c r="F46" s="85"/>
      <c r="G46" s="37"/>
      <c r="H46" s="111"/>
      <c r="I46" s="111"/>
      <c r="J46" s="110"/>
    </row>
    <row r="47" spans="1:10" ht="24.75" customHeight="1">
      <c r="A47" s="12">
        <v>37</v>
      </c>
      <c r="B47" s="7">
        <v>170301110048</v>
      </c>
      <c r="C47" s="36">
        <v>20</v>
      </c>
      <c r="D47" s="36"/>
      <c r="E47" s="36">
        <v>20</v>
      </c>
      <c r="F47" s="85"/>
      <c r="G47" s="37"/>
      <c r="H47" s="111"/>
      <c r="I47" s="111"/>
      <c r="J47" s="110"/>
    </row>
    <row r="48" spans="1:10" ht="24.75" customHeight="1">
      <c r="A48" s="12">
        <v>38</v>
      </c>
      <c r="B48" s="7">
        <v>170301110050</v>
      </c>
      <c r="C48" s="36">
        <v>45.5</v>
      </c>
      <c r="D48" s="36"/>
      <c r="E48" s="36">
        <v>45.5</v>
      </c>
      <c r="F48" s="85"/>
      <c r="G48" s="37"/>
      <c r="H48" s="111"/>
      <c r="I48" s="111"/>
      <c r="J48" s="110"/>
    </row>
    <row r="49" spans="1:10" ht="24.75" customHeight="1">
      <c r="A49" s="12">
        <v>39</v>
      </c>
      <c r="B49" s="7">
        <v>170301110051</v>
      </c>
      <c r="C49" s="36">
        <v>35.5</v>
      </c>
      <c r="D49" s="36"/>
      <c r="E49" s="36">
        <v>35.5</v>
      </c>
      <c r="F49" s="85"/>
      <c r="G49" s="37"/>
      <c r="H49" s="111"/>
      <c r="I49" s="111"/>
      <c r="J49" s="110"/>
    </row>
    <row r="50" spans="1:10" ht="24.75" customHeight="1">
      <c r="A50" s="12">
        <v>40</v>
      </c>
      <c r="B50" s="7">
        <v>170301110052</v>
      </c>
      <c r="C50" s="36">
        <v>28</v>
      </c>
      <c r="D50" s="36"/>
      <c r="E50" s="36">
        <v>28</v>
      </c>
      <c r="F50" s="85"/>
      <c r="G50" s="37"/>
      <c r="H50" s="111"/>
      <c r="I50" s="111"/>
      <c r="J50" s="110"/>
    </row>
    <row r="51" spans="1:10" ht="24.75" customHeight="1">
      <c r="A51" s="12">
        <v>41</v>
      </c>
      <c r="B51" s="7">
        <v>170301110054</v>
      </c>
      <c r="C51" s="36">
        <v>42.5</v>
      </c>
      <c r="D51" s="36"/>
      <c r="E51" s="36">
        <v>42.5</v>
      </c>
      <c r="F51" s="85"/>
      <c r="G51" s="37"/>
      <c r="H51" s="111"/>
      <c r="I51" s="111"/>
      <c r="J51" s="110"/>
    </row>
    <row r="52" spans="2:10" ht="24.75" customHeight="1">
      <c r="B52" s="7"/>
      <c r="C52" s="36"/>
      <c r="D52" s="36"/>
      <c r="E52" s="36"/>
      <c r="F52" s="85"/>
      <c r="G52" s="37"/>
      <c r="H52" s="111"/>
      <c r="I52" s="111"/>
      <c r="J52" s="110"/>
    </row>
    <row r="53" spans="2:10" ht="24.75" customHeight="1">
      <c r="B53" s="7"/>
      <c r="C53" s="36"/>
      <c r="D53" s="36"/>
      <c r="E53" s="36"/>
      <c r="F53" s="85"/>
      <c r="G53" s="37"/>
      <c r="H53" s="111"/>
      <c r="I53" s="111"/>
      <c r="J53" s="110"/>
    </row>
    <row r="54" spans="2:10" ht="24.75" customHeight="1">
      <c r="B54" s="7"/>
      <c r="C54" s="36"/>
      <c r="D54" s="36"/>
      <c r="E54" s="36"/>
      <c r="F54" s="85"/>
      <c r="G54" s="37"/>
      <c r="H54" s="111"/>
      <c r="I54" s="111"/>
      <c r="J54" s="110"/>
    </row>
    <row r="55" spans="2:10" ht="24.75" customHeight="1">
      <c r="B55" s="7"/>
      <c r="C55" s="36"/>
      <c r="D55" s="36"/>
      <c r="E55" s="36"/>
      <c r="F55" s="85"/>
      <c r="G55" s="37"/>
      <c r="H55" s="111"/>
      <c r="I55" s="111"/>
      <c r="J55" s="110"/>
    </row>
    <row r="56" spans="2:10" ht="24.75" customHeight="1">
      <c r="B56" s="7"/>
      <c r="C56" s="36"/>
      <c r="D56" s="36"/>
      <c r="E56" s="36"/>
      <c r="F56" s="85"/>
      <c r="G56" s="37"/>
      <c r="H56" s="111"/>
      <c r="I56" s="111"/>
      <c r="J56" s="110"/>
    </row>
    <row r="57" spans="2:10" ht="24.75" customHeight="1">
      <c r="B57" s="7"/>
      <c r="C57" s="36"/>
      <c r="D57" s="36"/>
      <c r="E57" s="36"/>
      <c r="F57" s="85"/>
      <c r="G57" s="37"/>
      <c r="H57" s="111"/>
      <c r="I57" s="111"/>
      <c r="J57" s="110"/>
    </row>
    <row r="58" spans="2:10" ht="24.75" customHeight="1">
      <c r="B58" s="7"/>
      <c r="C58" s="36"/>
      <c r="D58" s="36"/>
      <c r="E58" s="36"/>
      <c r="F58" s="85"/>
      <c r="G58" s="37"/>
      <c r="H58" s="111"/>
      <c r="I58" s="111"/>
      <c r="J58" s="110"/>
    </row>
    <row r="59" spans="2:10" ht="24.75" customHeight="1">
      <c r="B59" s="7"/>
      <c r="C59" s="36"/>
      <c r="D59" s="36"/>
      <c r="E59" s="36"/>
      <c r="F59" s="85"/>
      <c r="G59" s="37"/>
      <c r="H59" s="111"/>
      <c r="I59" s="111"/>
      <c r="J59" s="110"/>
    </row>
    <row r="60" spans="2:10" ht="24.75" customHeight="1">
      <c r="B60" s="7"/>
      <c r="C60" s="36"/>
      <c r="D60" s="36"/>
      <c r="E60" s="36"/>
      <c r="F60" s="85"/>
      <c r="G60" s="37"/>
      <c r="H60" s="111"/>
      <c r="I60" s="111"/>
      <c r="J60" s="110"/>
    </row>
    <row r="61" spans="2:10" ht="24.75" customHeight="1">
      <c r="B61" s="7"/>
      <c r="C61" s="36"/>
      <c r="D61" s="36"/>
      <c r="E61" s="36"/>
      <c r="F61" s="85"/>
      <c r="G61" s="37"/>
      <c r="H61" s="111"/>
      <c r="I61" s="111"/>
      <c r="J61" s="110"/>
    </row>
    <row r="62" spans="2:10" ht="24.75" customHeight="1">
      <c r="B62" s="7"/>
      <c r="C62" s="36"/>
      <c r="D62" s="36"/>
      <c r="E62" s="36"/>
      <c r="F62" s="85"/>
      <c r="G62" s="37"/>
      <c r="H62" s="111"/>
      <c r="I62" s="111"/>
      <c r="J62" s="110"/>
    </row>
    <row r="63" spans="2:10" ht="24.75" customHeight="1">
      <c r="B63" s="7"/>
      <c r="C63" s="36"/>
      <c r="D63" s="36"/>
      <c r="E63" s="36"/>
      <c r="F63" s="85"/>
      <c r="G63" s="37"/>
      <c r="H63" s="111"/>
      <c r="I63" s="111"/>
      <c r="J63" s="110"/>
    </row>
    <row r="64" spans="2:10" ht="24.75" customHeight="1">
      <c r="B64" s="7"/>
      <c r="C64" s="36"/>
      <c r="D64" s="36"/>
      <c r="E64" s="36"/>
      <c r="F64" s="85"/>
      <c r="G64" s="37"/>
      <c r="H64" s="111"/>
      <c r="I64" s="111"/>
      <c r="J64" s="110"/>
    </row>
    <row r="65" spans="2:10" ht="24.75" customHeight="1">
      <c r="B65" s="7"/>
      <c r="C65" s="36"/>
      <c r="D65" s="36"/>
      <c r="E65" s="36"/>
      <c r="F65" s="85"/>
      <c r="G65" s="37"/>
      <c r="H65" s="37"/>
      <c r="I65" s="37"/>
      <c r="J65" s="110"/>
    </row>
    <row r="66" spans="2:6" ht="24.75" customHeight="1">
      <c r="B66" s="7"/>
      <c r="C66" s="36"/>
      <c r="D66" s="36"/>
      <c r="E66" s="36"/>
      <c r="F66" s="85"/>
    </row>
    <row r="67" spans="2:6" ht="24.75" customHeight="1">
      <c r="B67" s="7"/>
      <c r="C67" s="36"/>
      <c r="D67" s="36"/>
      <c r="E67" s="36"/>
      <c r="F67" s="85"/>
    </row>
    <row r="68" spans="2:6" ht="24.75" customHeight="1">
      <c r="B68" s="7"/>
      <c r="C68" s="36"/>
      <c r="D68" s="36"/>
      <c r="E68" s="36"/>
      <c r="F68" s="85"/>
    </row>
    <row r="69" spans="2:6" ht="24.75" customHeight="1">
      <c r="B69" s="7"/>
      <c r="C69" s="36"/>
      <c r="D69" s="36"/>
      <c r="E69" s="36"/>
      <c r="F69" s="85"/>
    </row>
    <row r="70" spans="2:6" ht="24.75" customHeight="1">
      <c r="B70" s="7"/>
      <c r="C70" s="36"/>
      <c r="D70" s="36"/>
      <c r="E70" s="36"/>
      <c r="F70" s="85"/>
    </row>
    <row r="71" spans="2:6" ht="24.75" customHeight="1">
      <c r="B71" s="7"/>
      <c r="C71" s="36"/>
      <c r="D71" s="36"/>
      <c r="E71" s="36"/>
      <c r="F71" s="85"/>
    </row>
    <row r="72" spans="2:6" ht="24.75" customHeight="1">
      <c r="B72" s="7"/>
      <c r="C72" s="36"/>
      <c r="D72" s="36"/>
      <c r="E72" s="36"/>
      <c r="F72" s="85"/>
    </row>
    <row r="73" spans="2:6" ht="24.75" customHeight="1">
      <c r="B73" s="7"/>
      <c r="C73" s="36"/>
      <c r="D73" s="36"/>
      <c r="E73" s="36"/>
      <c r="F73" s="85"/>
    </row>
    <row r="74" spans="2:6" ht="24.75" customHeight="1">
      <c r="B74" s="7"/>
      <c r="C74" s="36"/>
      <c r="D74" s="36"/>
      <c r="E74" s="36"/>
      <c r="F74" s="85"/>
    </row>
    <row r="75" spans="2:6" ht="24.75" customHeight="1">
      <c r="B75" s="7"/>
      <c r="C75" s="36"/>
      <c r="D75" s="36"/>
      <c r="E75" s="36"/>
      <c r="F75" s="85"/>
    </row>
    <row r="78" spans="1:12" ht="14.25">
      <c r="A78" s="20"/>
      <c r="B78" s="20"/>
      <c r="C78" s="20"/>
      <c r="D78" s="20"/>
      <c r="E78" s="20"/>
      <c r="F78" s="20"/>
      <c r="G78" s="20"/>
      <c r="H78" s="20"/>
      <c r="I78" s="20"/>
      <c r="J78"/>
      <c r="K78"/>
      <c r="L78"/>
    </row>
    <row r="79" spans="1:12" ht="14.25">
      <c r="A79" s="20"/>
      <c r="B79" s="20"/>
      <c r="C79" s="20"/>
      <c r="D79" s="20"/>
      <c r="E79" s="20"/>
      <c r="F79" s="20"/>
      <c r="G79" s="20"/>
      <c r="H79" s="20"/>
      <c r="I79" s="20"/>
      <c r="J79"/>
      <c r="K79"/>
      <c r="L79"/>
    </row>
    <row r="80" spans="1:12" ht="14.25">
      <c r="A80" s="20"/>
      <c r="B80" s="20"/>
      <c r="C80" s="20"/>
      <c r="D80" s="20"/>
      <c r="E80" s="20"/>
      <c r="F80" s="20"/>
      <c r="G80" s="20"/>
      <c r="H80" s="20"/>
      <c r="I80" s="20"/>
      <c r="J80"/>
      <c r="K80"/>
      <c r="L80"/>
    </row>
    <row r="81" spans="1:12" ht="14.25">
      <c r="A81" s="20"/>
      <c r="B81" s="20"/>
      <c r="C81" s="20"/>
      <c r="D81" s="20"/>
      <c r="E81" s="20"/>
      <c r="F81" s="20"/>
      <c r="G81" s="20"/>
      <c r="H81" s="20"/>
      <c r="I81" s="20"/>
      <c r="J81"/>
      <c r="K81"/>
      <c r="L81"/>
    </row>
    <row r="82" spans="1:12" ht="14.25">
      <c r="A82" s="20"/>
      <c r="B82" s="20"/>
      <c r="C82" s="20"/>
      <c r="D82" s="20"/>
      <c r="E82" s="20"/>
      <c r="F82" s="20"/>
      <c r="G82" s="20"/>
      <c r="H82" s="20"/>
      <c r="I82" s="20"/>
      <c r="J82"/>
      <c r="K82"/>
      <c r="L82"/>
    </row>
    <row r="83" spans="1:12" ht="14.25">
      <c r="A83" s="20"/>
      <c r="B83" s="20"/>
      <c r="C83" s="20"/>
      <c r="D83" s="20"/>
      <c r="E83" s="20"/>
      <c r="F83" s="20"/>
      <c r="G83" s="20"/>
      <c r="H83" s="20"/>
      <c r="I83" s="20"/>
      <c r="J83"/>
      <c r="K83"/>
      <c r="L83"/>
    </row>
    <row r="84" spans="1:12" s="3" customFormat="1" ht="15">
      <c r="A84" s="20"/>
      <c r="B84" s="20"/>
      <c r="C84" s="20"/>
      <c r="D84" s="20"/>
      <c r="E84" s="20"/>
      <c r="F84" s="20"/>
      <c r="G84" s="20"/>
      <c r="H84" s="20"/>
      <c r="I84" s="20"/>
      <c r="J84"/>
      <c r="K84"/>
      <c r="L84"/>
    </row>
    <row r="85" spans="1:12" ht="14.25">
      <c r="A85" s="20"/>
      <c r="B85" s="20"/>
      <c r="C85" s="20"/>
      <c r="D85" s="20"/>
      <c r="E85" s="20"/>
      <c r="F85" s="20"/>
      <c r="G85" s="20"/>
      <c r="H85" s="20"/>
      <c r="I85" s="20"/>
      <c r="J85"/>
      <c r="K85"/>
      <c r="L85"/>
    </row>
    <row r="86" spans="1:12" ht="14.25">
      <c r="A86" s="20"/>
      <c r="B86" s="20"/>
      <c r="C86" s="20"/>
      <c r="D86" s="20"/>
      <c r="E86" s="20"/>
      <c r="F86" s="20"/>
      <c r="G86" s="20"/>
      <c r="H86" s="20"/>
      <c r="I86" s="20"/>
      <c r="J86"/>
      <c r="K86"/>
      <c r="L86"/>
    </row>
    <row r="87" spans="1:12" ht="14.25">
      <c r="A87" s="20"/>
      <c r="B87" s="20"/>
      <c r="C87" s="20"/>
      <c r="D87" s="20"/>
      <c r="E87" s="20"/>
      <c r="F87" s="20"/>
      <c r="G87" s="20"/>
      <c r="H87" s="20"/>
      <c r="I87" s="20"/>
      <c r="J87"/>
      <c r="K87"/>
      <c r="L87"/>
    </row>
    <row r="88" spans="1:12" ht="14.25">
      <c r="A88" s="20"/>
      <c r="B88" s="20"/>
      <c r="C88" s="20"/>
      <c r="D88" s="20"/>
      <c r="E88" s="20"/>
      <c r="F88" s="20"/>
      <c r="G88" s="20"/>
      <c r="H88" s="20"/>
      <c r="I88" s="20"/>
      <c r="J88"/>
      <c r="K88"/>
      <c r="L88"/>
    </row>
    <row r="89" spans="1:12" ht="14.25">
      <c r="A89" s="20"/>
      <c r="B89" s="20"/>
      <c r="C89" s="20"/>
      <c r="D89" s="20"/>
      <c r="E89" s="20"/>
      <c r="F89" s="20"/>
      <c r="G89" s="20"/>
      <c r="H89" s="20"/>
      <c r="I89" s="20"/>
      <c r="J89"/>
      <c r="K89"/>
      <c r="L89"/>
    </row>
    <row r="90" spans="1:12" ht="14.25">
      <c r="A90" s="20"/>
      <c r="B90" s="20"/>
      <c r="C90" s="20"/>
      <c r="D90" s="20"/>
      <c r="E90" s="20"/>
      <c r="F90" s="20"/>
      <c r="G90" s="20"/>
      <c r="H90" s="20"/>
      <c r="I90" s="20"/>
      <c r="J90"/>
      <c r="K90"/>
      <c r="L90"/>
    </row>
    <row r="91" spans="1:12" s="3" customFormat="1" ht="15">
      <c r="A91" s="20"/>
      <c r="B91" s="20"/>
      <c r="C91" s="20"/>
      <c r="D91" s="20"/>
      <c r="E91" s="20"/>
      <c r="F91" s="20"/>
      <c r="G91" s="20"/>
      <c r="H91" s="20"/>
      <c r="I91" s="20"/>
      <c r="J91"/>
      <c r="K91"/>
      <c r="L91"/>
    </row>
    <row r="92" spans="1:12" ht="14.25">
      <c r="A92" s="20"/>
      <c r="B92" s="20"/>
      <c r="C92" s="20"/>
      <c r="D92" s="20"/>
      <c r="E92" s="20"/>
      <c r="F92" s="20"/>
      <c r="G92" s="20"/>
      <c r="H92" s="20"/>
      <c r="I92" s="20"/>
      <c r="J92"/>
      <c r="K92"/>
      <c r="L92"/>
    </row>
    <row r="93" spans="1:12" ht="14.25">
      <c r="A93" s="20"/>
      <c r="B93" s="20"/>
      <c r="C93" s="20"/>
      <c r="D93" s="20"/>
      <c r="E93" s="20"/>
      <c r="F93" s="20"/>
      <c r="G93" s="20"/>
      <c r="H93" s="20"/>
      <c r="I93" s="20"/>
      <c r="J93"/>
      <c r="K93"/>
      <c r="L93"/>
    </row>
    <row r="94" spans="1:12" ht="14.25">
      <c r="A94" s="20"/>
      <c r="B94" s="20"/>
      <c r="C94" s="20"/>
      <c r="D94" s="20"/>
      <c r="E94" s="20"/>
      <c r="F94" s="20"/>
      <c r="G94" s="20"/>
      <c r="H94" s="20"/>
      <c r="I94" s="20"/>
      <c r="J94"/>
      <c r="K94"/>
      <c r="L94"/>
    </row>
    <row r="95" spans="1:12" ht="14.25">
      <c r="A95" s="20"/>
      <c r="B95" s="20"/>
      <c r="C95" s="20"/>
      <c r="D95" s="20"/>
      <c r="E95" s="20"/>
      <c r="F95" s="20"/>
      <c r="G95" s="20"/>
      <c r="H95" s="20"/>
      <c r="I95" s="20"/>
      <c r="J95"/>
      <c r="K95"/>
      <c r="L95"/>
    </row>
    <row r="96" spans="1:12" ht="14.25">
      <c r="A96" s="20"/>
      <c r="B96" s="20"/>
      <c r="C96" s="20"/>
      <c r="D96" s="20"/>
      <c r="E96" s="20"/>
      <c r="F96" s="20"/>
      <c r="G96" s="20"/>
      <c r="H96" s="20"/>
      <c r="I96" s="20"/>
      <c r="J96"/>
      <c r="K96"/>
      <c r="L96"/>
    </row>
    <row r="97" spans="1:12" ht="14.25">
      <c r="A97" s="20"/>
      <c r="B97" s="20"/>
      <c r="C97" s="20"/>
      <c r="D97" s="20"/>
      <c r="E97" s="20"/>
      <c r="F97" s="20"/>
      <c r="G97" s="20"/>
      <c r="H97" s="20"/>
      <c r="I97" s="20"/>
      <c r="J97"/>
      <c r="K97"/>
      <c r="L97"/>
    </row>
    <row r="98" spans="1:12" ht="14.25">
      <c r="A98" s="20"/>
      <c r="B98" s="20"/>
      <c r="C98" s="20"/>
      <c r="D98" s="20"/>
      <c r="E98" s="20"/>
      <c r="F98" s="20"/>
      <c r="G98" s="20"/>
      <c r="H98" s="20"/>
      <c r="I98" s="20"/>
      <c r="J98"/>
      <c r="K98"/>
      <c r="L98"/>
    </row>
    <row r="99" spans="1:12" s="3" customFormat="1" ht="15">
      <c r="A99" s="20"/>
      <c r="B99" s="20"/>
      <c r="C99" s="20"/>
      <c r="D99" s="20"/>
      <c r="E99" s="20"/>
      <c r="F99" s="20"/>
      <c r="G99" s="20"/>
      <c r="H99" s="20"/>
      <c r="I99" s="20"/>
      <c r="J99"/>
      <c r="K99"/>
      <c r="L99"/>
    </row>
    <row r="100" spans="1:12" ht="14.25">
      <c r="A100" s="20"/>
      <c r="B100" s="20"/>
      <c r="C100" s="20"/>
      <c r="D100" s="20"/>
      <c r="E100" s="20"/>
      <c r="F100" s="20"/>
      <c r="G100" s="20"/>
      <c r="H100" s="20"/>
      <c r="I100" s="20"/>
      <c r="J100"/>
      <c r="K100"/>
      <c r="L100"/>
    </row>
    <row r="101" spans="1:12" ht="14.25">
      <c r="A101" s="20"/>
      <c r="B101" s="20"/>
      <c r="C101" s="20"/>
      <c r="D101" s="20"/>
      <c r="E101" s="20"/>
      <c r="F101" s="20"/>
      <c r="G101" s="20"/>
      <c r="H101" s="20"/>
      <c r="I101" s="20"/>
      <c r="J101"/>
      <c r="K101"/>
      <c r="L101"/>
    </row>
    <row r="102" spans="1:12" ht="14.25">
      <c r="A102" s="20"/>
      <c r="B102" s="20"/>
      <c r="C102" s="20"/>
      <c r="D102" s="20"/>
      <c r="E102" s="20"/>
      <c r="F102" s="20"/>
      <c r="G102" s="20"/>
      <c r="H102" s="20"/>
      <c r="I102" s="20"/>
      <c r="J102"/>
      <c r="K102"/>
      <c r="L102"/>
    </row>
  </sheetData>
  <sheetProtection/>
  <mergeCells count="12">
    <mergeCell ref="Q3:Y7"/>
    <mergeCell ref="A4:E4"/>
    <mergeCell ref="A5:E5"/>
    <mergeCell ref="G15:J15"/>
    <mergeCell ref="G16:J16"/>
    <mergeCell ref="G19:I19"/>
    <mergeCell ref="H20:I20"/>
    <mergeCell ref="H21:I21"/>
    <mergeCell ref="A1:E1"/>
    <mergeCell ref="G1:P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Y45"/>
  <sheetViews>
    <sheetView zoomScale="85" zoomScaleNormal="85" zoomScalePageLayoutView="0" workbookViewId="0" topLeftCell="A1">
      <selection activeCell="C11" sqref="C11"/>
    </sheetView>
  </sheetViews>
  <sheetFormatPr defaultColWidth="7.140625" defaultRowHeight="15"/>
  <cols>
    <col min="1" max="1" width="2.57421875" style="0" bestFit="1" customWidth="1"/>
    <col min="2" max="2" width="14.28125" style="0" bestFit="1" customWidth="1"/>
    <col min="3" max="3" width="12.28125" style="0" bestFit="1" customWidth="1"/>
    <col min="4" max="4" width="12.28125" style="0" customWidth="1"/>
    <col min="5" max="5" width="12.28125" style="0" bestFit="1" customWidth="1"/>
    <col min="6" max="6" width="12.28125" style="0" customWidth="1"/>
    <col min="7" max="8" width="15.8515625" style="0" customWidth="1"/>
  </cols>
  <sheetData>
    <row r="1" spans="1:25" ht="14.25">
      <c r="A1" s="301" t="s">
        <v>110</v>
      </c>
      <c r="B1" s="330"/>
      <c r="C1" s="330"/>
      <c r="D1" s="330"/>
      <c r="E1" s="330"/>
      <c r="F1" s="190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"/>
      <c r="R1" s="1"/>
      <c r="S1" s="1"/>
      <c r="T1" s="1"/>
      <c r="U1" s="1"/>
      <c r="V1" s="1"/>
      <c r="W1" s="1"/>
      <c r="X1" s="1"/>
      <c r="Y1" s="1"/>
    </row>
    <row r="2" spans="1:25" ht="15" thickBot="1">
      <c r="A2" s="301" t="s">
        <v>0</v>
      </c>
      <c r="B2" s="330"/>
      <c r="C2" s="330"/>
      <c r="D2" s="330"/>
      <c r="E2" s="330"/>
      <c r="F2" s="190"/>
      <c r="G2" s="248"/>
      <c r="H2" s="245"/>
      <c r="I2" s="245"/>
      <c r="J2" s="246"/>
      <c r="K2" s="246"/>
      <c r="L2" s="246"/>
      <c r="M2" s="246"/>
      <c r="N2" s="246"/>
      <c r="O2" s="246"/>
      <c r="P2" s="246"/>
      <c r="Q2" s="1"/>
      <c r="R2" s="1"/>
      <c r="S2" s="1"/>
      <c r="T2" s="1"/>
      <c r="U2" s="1"/>
      <c r="V2" s="1"/>
      <c r="W2" s="1"/>
      <c r="X2" s="1"/>
      <c r="Y2" s="1"/>
    </row>
    <row r="3" spans="1:25" ht="14.25">
      <c r="A3" s="301"/>
      <c r="B3" s="330"/>
      <c r="C3" s="330"/>
      <c r="D3" s="330"/>
      <c r="E3" s="330"/>
      <c r="F3" s="190"/>
      <c r="G3" s="248"/>
      <c r="H3" s="245"/>
      <c r="I3" s="245"/>
      <c r="J3" s="246"/>
      <c r="K3" s="246"/>
      <c r="L3" s="246"/>
      <c r="M3" s="247"/>
      <c r="N3" s="247"/>
      <c r="O3" s="246"/>
      <c r="P3" s="246"/>
      <c r="Q3" s="309" t="s">
        <v>138</v>
      </c>
      <c r="R3" s="309"/>
      <c r="S3" s="309"/>
      <c r="T3" s="309"/>
      <c r="U3" s="309"/>
      <c r="V3" s="309"/>
      <c r="W3" s="309"/>
      <c r="X3" s="309"/>
      <c r="Y3" s="310"/>
    </row>
    <row r="4" spans="1:25" ht="14.25">
      <c r="A4" s="301" t="s">
        <v>179</v>
      </c>
      <c r="B4" s="330"/>
      <c r="C4" s="330"/>
      <c r="D4" s="330"/>
      <c r="E4" s="330"/>
      <c r="F4" s="190"/>
      <c r="G4" s="248"/>
      <c r="H4" s="245"/>
      <c r="I4" s="245"/>
      <c r="J4" s="246"/>
      <c r="K4" s="246"/>
      <c r="L4" s="246"/>
      <c r="M4" s="247"/>
      <c r="N4" s="247"/>
      <c r="O4" s="246"/>
      <c r="P4" s="246"/>
      <c r="Q4" s="312"/>
      <c r="R4" s="355"/>
      <c r="S4" s="355"/>
      <c r="T4" s="355"/>
      <c r="U4" s="355"/>
      <c r="V4" s="355"/>
      <c r="W4" s="355"/>
      <c r="X4" s="355"/>
      <c r="Y4" s="313"/>
    </row>
    <row r="5" spans="1:25" ht="14.25">
      <c r="A5" s="301" t="s">
        <v>180</v>
      </c>
      <c r="B5" s="330"/>
      <c r="C5" s="330"/>
      <c r="D5" s="330"/>
      <c r="E5" s="330"/>
      <c r="F5" s="190"/>
      <c r="G5" s="249"/>
      <c r="H5" s="245"/>
      <c r="I5" s="245"/>
      <c r="J5" s="246"/>
      <c r="K5" s="246"/>
      <c r="L5" s="246"/>
      <c r="M5" s="247"/>
      <c r="N5" s="247"/>
      <c r="O5" s="246"/>
      <c r="P5" s="246"/>
      <c r="Q5" s="312"/>
      <c r="R5" s="355"/>
      <c r="S5" s="355"/>
      <c r="T5" s="355"/>
      <c r="U5" s="355"/>
      <c r="V5" s="355"/>
      <c r="W5" s="355"/>
      <c r="X5" s="355"/>
      <c r="Y5" s="313"/>
    </row>
    <row r="6" spans="1:25" ht="14.25">
      <c r="A6" s="12"/>
      <c r="B6" s="52" t="s">
        <v>1</v>
      </c>
      <c r="C6" s="14" t="s">
        <v>76</v>
      </c>
      <c r="D6" s="124"/>
      <c r="E6" s="124" t="s">
        <v>77</v>
      </c>
      <c r="F6" s="127"/>
      <c r="G6" s="250"/>
      <c r="H6" s="245"/>
      <c r="I6" s="245"/>
      <c r="J6" s="246"/>
      <c r="K6" s="246"/>
      <c r="L6" s="246"/>
      <c r="M6" s="247"/>
      <c r="N6" s="247"/>
      <c r="O6" s="246"/>
      <c r="P6" s="246"/>
      <c r="Q6" s="312"/>
      <c r="R6" s="355"/>
      <c r="S6" s="355"/>
      <c r="T6" s="355"/>
      <c r="U6" s="355"/>
      <c r="V6" s="355"/>
      <c r="W6" s="355"/>
      <c r="X6" s="355"/>
      <c r="Y6" s="313"/>
    </row>
    <row r="7" spans="1:25" ht="28.5" customHeight="1" thickBot="1">
      <c r="A7" s="12"/>
      <c r="B7" s="52" t="s">
        <v>2</v>
      </c>
      <c r="C7" s="53" t="s">
        <v>78</v>
      </c>
      <c r="D7" s="207"/>
      <c r="E7" s="207" t="s">
        <v>78</v>
      </c>
      <c r="F7" s="193"/>
      <c r="G7" s="248"/>
      <c r="H7" s="248"/>
      <c r="I7" s="248"/>
      <c r="J7" s="246"/>
      <c r="K7" s="246"/>
      <c r="L7" s="246"/>
      <c r="M7" s="246"/>
      <c r="N7" s="246"/>
      <c r="O7" s="246"/>
      <c r="P7" s="246"/>
      <c r="Q7" s="315"/>
      <c r="R7" s="315"/>
      <c r="S7" s="315"/>
      <c r="T7" s="315"/>
      <c r="U7" s="315"/>
      <c r="V7" s="315"/>
      <c r="W7" s="315"/>
      <c r="X7" s="315"/>
      <c r="Y7" s="316"/>
    </row>
    <row r="8" spans="1:25" ht="14.25">
      <c r="A8" s="12"/>
      <c r="B8" s="52" t="s">
        <v>3</v>
      </c>
      <c r="C8" s="53" t="s">
        <v>4</v>
      </c>
      <c r="D8" s="53"/>
      <c r="E8" s="53" t="s">
        <v>84</v>
      </c>
      <c r="F8" s="193"/>
      <c r="G8" s="12"/>
      <c r="H8" s="12"/>
      <c r="I8" s="1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2"/>
      <c r="B9" s="52" t="s">
        <v>5</v>
      </c>
      <c r="C9" s="53" t="s">
        <v>75</v>
      </c>
      <c r="D9" s="53"/>
      <c r="E9" s="53" t="s">
        <v>75</v>
      </c>
      <c r="F9" s="207"/>
      <c r="G9" s="145"/>
      <c r="H9" s="245"/>
      <c r="I9" s="245"/>
      <c r="J9" s="259"/>
      <c r="K9" s="204" t="s">
        <v>82</v>
      </c>
      <c r="L9" s="54" t="s">
        <v>89</v>
      </c>
      <c r="M9" s="29" t="s">
        <v>97</v>
      </c>
      <c r="N9" s="29" t="s">
        <v>98</v>
      </c>
      <c r="O9" s="29" t="s">
        <v>99</v>
      </c>
      <c r="P9" s="29" t="s">
        <v>100</v>
      </c>
      <c r="Q9" s="29" t="s">
        <v>101</v>
      </c>
      <c r="R9" s="29" t="s">
        <v>102</v>
      </c>
      <c r="S9" s="29" t="s">
        <v>103</v>
      </c>
      <c r="T9" s="29" t="s">
        <v>104</v>
      </c>
      <c r="U9" s="29" t="s">
        <v>109</v>
      </c>
      <c r="V9" s="29" t="s">
        <v>105</v>
      </c>
      <c r="W9" s="29" t="s">
        <v>106</v>
      </c>
      <c r="X9" s="29" t="s">
        <v>107</v>
      </c>
      <c r="Y9" s="29" t="s">
        <v>108</v>
      </c>
    </row>
    <row r="10" spans="1:25" ht="15">
      <c r="A10" s="12"/>
      <c r="B10" s="52" t="s">
        <v>8</v>
      </c>
      <c r="C10" s="53">
        <v>50</v>
      </c>
      <c r="D10" s="53"/>
      <c r="E10" s="19">
        <v>50</v>
      </c>
      <c r="F10" s="264"/>
      <c r="G10" s="203" t="s">
        <v>6</v>
      </c>
      <c r="H10" s="245"/>
      <c r="I10" s="245"/>
      <c r="J10" s="245"/>
      <c r="K10" s="205">
        <v>3</v>
      </c>
      <c r="L10" s="46">
        <v>3</v>
      </c>
      <c r="M10" s="46">
        <v>3</v>
      </c>
      <c r="N10" s="46">
        <v>3</v>
      </c>
      <c r="O10" s="46">
        <v>3</v>
      </c>
      <c r="P10" s="46">
        <v>3</v>
      </c>
      <c r="Q10" s="46" t="s">
        <v>136</v>
      </c>
      <c r="R10" s="46" t="s">
        <v>136</v>
      </c>
      <c r="S10" s="46" t="s">
        <v>136</v>
      </c>
      <c r="T10" s="46" t="s">
        <v>136</v>
      </c>
      <c r="U10" s="46" t="s">
        <v>136</v>
      </c>
      <c r="V10" s="46">
        <v>3</v>
      </c>
      <c r="W10" s="46">
        <v>3</v>
      </c>
      <c r="X10" s="46">
        <v>3</v>
      </c>
      <c r="Y10" s="46">
        <v>3</v>
      </c>
    </row>
    <row r="11" spans="1:25" ht="15">
      <c r="A11" s="12">
        <v>1</v>
      </c>
      <c r="B11" s="60">
        <v>170101110005</v>
      </c>
      <c r="C11" s="58" t="e">
        <f aca="true" t="shared" si="0" ref="C11:C45">(#REF!/80)*50</f>
        <v>#REF!</v>
      </c>
      <c r="D11" s="58"/>
      <c r="E11" s="58" t="e">
        <f aca="true" t="shared" si="1" ref="E11:E45">(#REF!/100)*50</f>
        <v>#REF!</v>
      </c>
      <c r="F11" s="270"/>
      <c r="G11" s="203" t="s">
        <v>7</v>
      </c>
      <c r="H11" s="245"/>
      <c r="I11" s="245"/>
      <c r="J11" s="245"/>
      <c r="K11" s="206">
        <v>1</v>
      </c>
      <c r="L11" s="23">
        <v>3</v>
      </c>
      <c r="M11" s="46">
        <v>2</v>
      </c>
      <c r="N11" s="46">
        <v>3</v>
      </c>
      <c r="O11" s="46">
        <v>2</v>
      </c>
      <c r="P11" s="46">
        <v>1</v>
      </c>
      <c r="Q11" s="46" t="s">
        <v>136</v>
      </c>
      <c r="R11" s="46" t="s">
        <v>136</v>
      </c>
      <c r="S11" s="46" t="s">
        <v>136</v>
      </c>
      <c r="T11" s="46" t="s">
        <v>136</v>
      </c>
      <c r="U11" s="46" t="s">
        <v>136</v>
      </c>
      <c r="V11" s="46">
        <v>3</v>
      </c>
      <c r="W11" s="46">
        <v>3</v>
      </c>
      <c r="X11" s="46">
        <v>3</v>
      </c>
      <c r="Y11" s="46">
        <v>3</v>
      </c>
    </row>
    <row r="12" spans="1:25" ht="15">
      <c r="A12" s="12">
        <v>2</v>
      </c>
      <c r="B12" s="61">
        <v>170101110007</v>
      </c>
      <c r="C12" s="38" t="e">
        <f t="shared" si="0"/>
        <v>#REF!</v>
      </c>
      <c r="D12" s="38"/>
      <c r="E12" s="38" t="e">
        <f t="shared" si="1"/>
        <v>#REF!</v>
      </c>
      <c r="F12" s="271"/>
      <c r="G12" s="203" t="s">
        <v>72</v>
      </c>
      <c r="H12" s="245"/>
      <c r="I12" s="245"/>
      <c r="J12" s="245"/>
      <c r="K12" s="206">
        <v>3</v>
      </c>
      <c r="L12" s="23">
        <v>3</v>
      </c>
      <c r="M12" s="46">
        <v>1</v>
      </c>
      <c r="N12" s="46">
        <v>2</v>
      </c>
      <c r="O12" s="46">
        <v>3</v>
      </c>
      <c r="P12" s="46">
        <v>1</v>
      </c>
      <c r="Q12" s="46" t="s">
        <v>136</v>
      </c>
      <c r="R12" s="46" t="s">
        <v>136</v>
      </c>
      <c r="S12" s="46" t="s">
        <v>136</v>
      </c>
      <c r="T12" s="46" t="s">
        <v>136</v>
      </c>
      <c r="U12" s="46" t="s">
        <v>136</v>
      </c>
      <c r="V12" s="46">
        <v>3</v>
      </c>
      <c r="W12" s="46">
        <v>3</v>
      </c>
      <c r="X12" s="46">
        <v>3</v>
      </c>
      <c r="Y12" s="46">
        <v>3</v>
      </c>
    </row>
    <row r="13" spans="1:25" ht="15">
      <c r="A13" s="12">
        <v>3</v>
      </c>
      <c r="B13" s="60">
        <v>170101110010</v>
      </c>
      <c r="C13" s="58" t="e">
        <f t="shared" si="0"/>
        <v>#REF!</v>
      </c>
      <c r="D13" s="58"/>
      <c r="E13" s="58" t="e">
        <f t="shared" si="1"/>
        <v>#REF!</v>
      </c>
      <c r="F13" s="270"/>
      <c r="G13" s="203" t="s">
        <v>73</v>
      </c>
      <c r="H13" s="245"/>
      <c r="I13" s="245"/>
      <c r="J13" s="245"/>
      <c r="K13" s="206">
        <v>3</v>
      </c>
      <c r="L13" s="23">
        <v>2</v>
      </c>
      <c r="M13" s="46">
        <v>1</v>
      </c>
      <c r="N13" s="46">
        <v>3</v>
      </c>
      <c r="O13" s="46">
        <v>2</v>
      </c>
      <c r="P13" s="46">
        <v>1</v>
      </c>
      <c r="Q13" s="46" t="s">
        <v>136</v>
      </c>
      <c r="R13" s="46" t="s">
        <v>136</v>
      </c>
      <c r="S13" s="46" t="s">
        <v>136</v>
      </c>
      <c r="T13" s="46" t="s">
        <v>136</v>
      </c>
      <c r="U13" s="46" t="s">
        <v>136</v>
      </c>
      <c r="V13" s="46">
        <v>3</v>
      </c>
      <c r="W13" s="46">
        <v>3</v>
      </c>
      <c r="X13" s="46">
        <v>3</v>
      </c>
      <c r="Y13" s="46">
        <v>3</v>
      </c>
    </row>
    <row r="14" spans="1:25" ht="15">
      <c r="A14" s="12">
        <v>4</v>
      </c>
      <c r="B14" s="61">
        <v>170101110011</v>
      </c>
      <c r="C14" s="38" t="e">
        <f t="shared" si="0"/>
        <v>#REF!</v>
      </c>
      <c r="D14" s="38"/>
      <c r="E14" s="38" t="e">
        <f t="shared" si="1"/>
        <v>#REF!</v>
      </c>
      <c r="F14" s="271"/>
      <c r="G14" s="203" t="s">
        <v>74</v>
      </c>
      <c r="H14" s="245"/>
      <c r="I14" s="245"/>
      <c r="J14" s="245"/>
      <c r="K14" s="206">
        <v>1</v>
      </c>
      <c r="L14" s="23">
        <v>2</v>
      </c>
      <c r="M14" s="46">
        <v>2</v>
      </c>
      <c r="N14" s="46">
        <v>1</v>
      </c>
      <c r="O14" s="46">
        <v>2</v>
      </c>
      <c r="P14" s="46">
        <v>2</v>
      </c>
      <c r="Q14" s="46" t="s">
        <v>136</v>
      </c>
      <c r="R14" s="46" t="s">
        <v>136</v>
      </c>
      <c r="S14" s="46" t="s">
        <v>136</v>
      </c>
      <c r="T14" s="46" t="s">
        <v>136</v>
      </c>
      <c r="U14" s="46" t="s">
        <v>136</v>
      </c>
      <c r="V14" s="46">
        <v>3</v>
      </c>
      <c r="W14" s="46">
        <v>3</v>
      </c>
      <c r="X14" s="46">
        <v>3</v>
      </c>
      <c r="Y14" s="46">
        <v>3</v>
      </c>
    </row>
    <row r="15" spans="1:25" ht="15">
      <c r="A15" s="12">
        <v>5</v>
      </c>
      <c r="B15" s="60">
        <v>170101110013</v>
      </c>
      <c r="C15" s="58" t="e">
        <f t="shared" si="0"/>
        <v>#REF!</v>
      </c>
      <c r="D15" s="58"/>
      <c r="E15" s="58" t="e">
        <f t="shared" si="1"/>
        <v>#REF!</v>
      </c>
      <c r="F15" s="270"/>
      <c r="G15" s="319" t="s">
        <v>91</v>
      </c>
      <c r="H15" s="340"/>
      <c r="I15" s="340"/>
      <c r="J15" s="341"/>
      <c r="K15" s="25">
        <f>AVERAGE(K10:K14)</f>
        <v>2.2</v>
      </c>
      <c r="L15" s="25">
        <f>AVERAGE(L10:L14)</f>
        <v>2.6</v>
      </c>
      <c r="M15" s="25">
        <f aca="true" t="shared" si="2" ref="M15:Y15">AVERAGE(M10:M14)</f>
        <v>1.8</v>
      </c>
      <c r="N15" s="25">
        <f t="shared" si="2"/>
        <v>2.4</v>
      </c>
      <c r="O15" s="25">
        <f t="shared" si="2"/>
        <v>2.4</v>
      </c>
      <c r="P15" s="25">
        <f t="shared" si="2"/>
        <v>1.6</v>
      </c>
      <c r="Q15" s="25" t="e">
        <f t="shared" si="2"/>
        <v>#DIV/0!</v>
      </c>
      <c r="R15" s="25" t="e">
        <f t="shared" si="2"/>
        <v>#DIV/0!</v>
      </c>
      <c r="S15" s="25" t="e">
        <f t="shared" si="2"/>
        <v>#DIV/0!</v>
      </c>
      <c r="T15" s="25" t="e">
        <f t="shared" si="2"/>
        <v>#DIV/0!</v>
      </c>
      <c r="U15" s="25" t="e">
        <f t="shared" si="2"/>
        <v>#DIV/0!</v>
      </c>
      <c r="V15" s="25">
        <f t="shared" si="2"/>
        <v>3</v>
      </c>
      <c r="W15" s="25">
        <f t="shared" si="2"/>
        <v>3</v>
      </c>
      <c r="X15" s="25">
        <f t="shared" si="2"/>
        <v>3</v>
      </c>
      <c r="Y15" s="25">
        <f t="shared" si="2"/>
        <v>3</v>
      </c>
    </row>
    <row r="16" spans="1:25" ht="15">
      <c r="A16" s="12">
        <v>6</v>
      </c>
      <c r="B16" s="61">
        <v>170301110004</v>
      </c>
      <c r="C16" s="38" t="e">
        <f t="shared" si="0"/>
        <v>#REF!</v>
      </c>
      <c r="D16" s="38"/>
      <c r="E16" s="38" t="e">
        <f t="shared" si="1"/>
        <v>#REF!</v>
      </c>
      <c r="F16" s="290"/>
      <c r="G16" s="351" t="s">
        <v>83</v>
      </c>
      <c r="H16" s="352"/>
      <c r="I16" s="352"/>
      <c r="J16" s="353"/>
      <c r="K16" s="256"/>
      <c r="L16" s="256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ht="14.25">
      <c r="A17" s="12">
        <v>7</v>
      </c>
      <c r="B17" s="60">
        <v>170301110006</v>
      </c>
      <c r="C17" s="58" t="e">
        <f t="shared" si="0"/>
        <v>#REF!</v>
      </c>
      <c r="D17" s="270"/>
      <c r="E17" s="270" t="e">
        <f t="shared" si="1"/>
        <v>#REF!</v>
      </c>
      <c r="F17" s="273"/>
      <c r="G17" s="274"/>
      <c r="H17" s="274"/>
      <c r="I17" s="274"/>
      <c r="J17" s="274"/>
      <c r="K17" s="246"/>
      <c r="L17" s="24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2">
        <v>8</v>
      </c>
      <c r="B18" s="61">
        <v>170301110007</v>
      </c>
      <c r="C18" s="38" t="e">
        <f t="shared" si="0"/>
        <v>#REF!</v>
      </c>
      <c r="D18" s="271"/>
      <c r="E18" s="271" t="e">
        <f t="shared" si="1"/>
        <v>#REF!</v>
      </c>
      <c r="F18" s="130"/>
      <c r="G18" s="257"/>
      <c r="H18" s="257"/>
      <c r="I18" s="257"/>
      <c r="J18" s="246"/>
      <c r="K18" s="246"/>
      <c r="L18" s="246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12">
        <v>9</v>
      </c>
      <c r="B19" s="60">
        <v>170301110008</v>
      </c>
      <c r="C19" s="58" t="e">
        <f t="shared" si="0"/>
        <v>#REF!</v>
      </c>
      <c r="D19" s="270"/>
      <c r="E19" s="270" t="e">
        <f t="shared" si="1"/>
        <v>#REF!</v>
      </c>
      <c r="F19" s="273"/>
      <c r="G19" s="247"/>
      <c r="H19" s="247"/>
      <c r="I19" s="247"/>
      <c r="J19" s="246"/>
      <c r="K19" s="246"/>
      <c r="L19" s="24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2">
        <v>10</v>
      </c>
      <c r="B20" s="61">
        <v>170301110012</v>
      </c>
      <c r="C20" s="38" t="e">
        <f t="shared" si="0"/>
        <v>#REF!</v>
      </c>
      <c r="D20" s="271"/>
      <c r="E20" s="271" t="e">
        <f t="shared" si="1"/>
        <v>#REF!</v>
      </c>
      <c r="F20" s="130"/>
      <c r="G20" s="258"/>
      <c r="H20" s="246"/>
      <c r="I20" s="246"/>
      <c r="J20" s="246"/>
      <c r="K20" s="247"/>
      <c r="L20" s="246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2">
        <v>11</v>
      </c>
      <c r="B21" s="60">
        <v>170301110013</v>
      </c>
      <c r="C21" s="58" t="e">
        <f t="shared" si="0"/>
        <v>#REF!</v>
      </c>
      <c r="D21" s="270"/>
      <c r="E21" s="270" t="e">
        <f t="shared" si="1"/>
        <v>#REF!</v>
      </c>
      <c r="F21" s="273"/>
      <c r="G21" s="258"/>
      <c r="H21" s="246"/>
      <c r="I21" s="246"/>
      <c r="J21" s="246"/>
      <c r="K21" s="246"/>
      <c r="L21" s="246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>
      <c r="A22" s="12">
        <v>12</v>
      </c>
      <c r="B22" s="61">
        <v>170301110014</v>
      </c>
      <c r="C22" s="38" t="e">
        <f t="shared" si="0"/>
        <v>#REF!</v>
      </c>
      <c r="D22" s="271"/>
      <c r="E22" s="271" t="e">
        <f t="shared" si="1"/>
        <v>#REF!</v>
      </c>
      <c r="F22" s="130"/>
      <c r="G22" s="257"/>
      <c r="H22" s="257"/>
      <c r="I22" s="257"/>
      <c r="J22" s="246"/>
      <c r="K22" s="246"/>
      <c r="L22" s="246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12">
        <v>13</v>
      </c>
      <c r="B23" s="60">
        <v>170301110015</v>
      </c>
      <c r="C23" s="58" t="e">
        <f t="shared" si="0"/>
        <v>#REF!</v>
      </c>
      <c r="D23" s="270"/>
      <c r="E23" s="270" t="e">
        <f t="shared" si="1"/>
        <v>#REF!</v>
      </c>
      <c r="F23" s="273"/>
      <c r="G23" s="257"/>
      <c r="H23" s="257"/>
      <c r="I23" s="257"/>
      <c r="J23" s="246"/>
      <c r="K23" s="246"/>
      <c r="L23" s="246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12">
        <v>14</v>
      </c>
      <c r="B24" s="61">
        <v>170301110016</v>
      </c>
      <c r="C24" s="38" t="e">
        <f t="shared" si="0"/>
        <v>#REF!</v>
      </c>
      <c r="D24" s="38"/>
      <c r="E24" s="38" t="e">
        <f t="shared" si="1"/>
        <v>#REF!</v>
      </c>
      <c r="F24" s="130"/>
      <c r="G24" s="12"/>
      <c r="H24" s="12"/>
      <c r="I24" s="1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>
      <c r="A25" s="12">
        <v>15</v>
      </c>
      <c r="B25" s="60">
        <v>170301110017</v>
      </c>
      <c r="C25" s="58" t="e">
        <f t="shared" si="0"/>
        <v>#REF!</v>
      </c>
      <c r="D25" s="58"/>
      <c r="E25" s="58" t="e">
        <f t="shared" si="1"/>
        <v>#REF!</v>
      </c>
      <c r="F25" s="273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>
      <c r="A26" s="12">
        <v>16</v>
      </c>
      <c r="B26" s="61">
        <v>170301110019</v>
      </c>
      <c r="C26" s="38" t="e">
        <f t="shared" si="0"/>
        <v>#REF!</v>
      </c>
      <c r="D26" s="38"/>
      <c r="E26" s="38" t="e">
        <f t="shared" si="1"/>
        <v>#REF!</v>
      </c>
      <c r="F26" s="130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12">
        <v>17</v>
      </c>
      <c r="B27" s="60">
        <v>170301110021</v>
      </c>
      <c r="C27" s="58" t="e">
        <f t="shared" si="0"/>
        <v>#REF!</v>
      </c>
      <c r="D27" s="58"/>
      <c r="E27" s="58" t="e">
        <f t="shared" si="1"/>
        <v>#REF!</v>
      </c>
      <c r="F27" s="273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>
      <c r="A28" s="12">
        <v>18</v>
      </c>
      <c r="B28" s="61">
        <v>170301110022</v>
      </c>
      <c r="C28" s="38" t="e">
        <f t="shared" si="0"/>
        <v>#REF!</v>
      </c>
      <c r="D28" s="38"/>
      <c r="E28" s="38" t="e">
        <f t="shared" si="1"/>
        <v>#REF!</v>
      </c>
      <c r="F28" s="130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>
      <c r="A29" s="12">
        <v>19</v>
      </c>
      <c r="B29" s="60">
        <v>170301110023</v>
      </c>
      <c r="C29" s="58" t="e">
        <f t="shared" si="0"/>
        <v>#REF!</v>
      </c>
      <c r="D29" s="58"/>
      <c r="E29" s="58" t="e">
        <f t="shared" si="1"/>
        <v>#REF!</v>
      </c>
      <c r="F29" s="273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>
      <c r="A30" s="12">
        <v>20</v>
      </c>
      <c r="B30" s="61">
        <v>170301110025</v>
      </c>
      <c r="C30" s="38" t="e">
        <f t="shared" si="0"/>
        <v>#REF!</v>
      </c>
      <c r="D30" s="38"/>
      <c r="E30" s="38" t="e">
        <f t="shared" si="1"/>
        <v>#REF!</v>
      </c>
      <c r="F30" s="130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>
      <c r="A31" s="12">
        <v>21</v>
      </c>
      <c r="B31" s="60">
        <v>170301110027</v>
      </c>
      <c r="C31" s="58" t="e">
        <f t="shared" si="0"/>
        <v>#REF!</v>
      </c>
      <c r="D31" s="58"/>
      <c r="E31" s="58" t="e">
        <f t="shared" si="1"/>
        <v>#REF!</v>
      </c>
      <c r="F31" s="273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25">
      <c r="A32" s="12">
        <v>22</v>
      </c>
      <c r="B32" s="61">
        <v>170301110028</v>
      </c>
      <c r="C32" s="38" t="e">
        <f t="shared" si="0"/>
        <v>#REF!</v>
      </c>
      <c r="D32" s="38"/>
      <c r="E32" s="38" t="e">
        <f t="shared" si="1"/>
        <v>#REF!</v>
      </c>
      <c r="F32" s="130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>
      <c r="A33" s="12">
        <v>23</v>
      </c>
      <c r="B33" s="60">
        <v>170301110031</v>
      </c>
      <c r="C33" s="58" t="e">
        <f t="shared" si="0"/>
        <v>#REF!</v>
      </c>
      <c r="D33" s="58"/>
      <c r="E33" s="58" t="e">
        <f t="shared" si="1"/>
        <v>#REF!</v>
      </c>
      <c r="F33" s="273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25">
      <c r="A34" s="12">
        <v>24</v>
      </c>
      <c r="B34" s="61">
        <v>170301110036</v>
      </c>
      <c r="C34" s="38" t="e">
        <f t="shared" si="0"/>
        <v>#REF!</v>
      </c>
      <c r="D34" s="38"/>
      <c r="E34" s="38" t="e">
        <f t="shared" si="1"/>
        <v>#REF!</v>
      </c>
      <c r="F34" s="130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>
      <c r="A35" s="12">
        <v>25</v>
      </c>
      <c r="B35" s="60">
        <v>170301110037</v>
      </c>
      <c r="C35" s="58" t="e">
        <f t="shared" si="0"/>
        <v>#REF!</v>
      </c>
      <c r="D35" s="58"/>
      <c r="E35" s="58" t="e">
        <f t="shared" si="1"/>
        <v>#REF!</v>
      </c>
      <c r="F35" s="273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2">
        <v>26</v>
      </c>
      <c r="B36" s="61">
        <v>170301110039</v>
      </c>
      <c r="C36" s="38" t="e">
        <f t="shared" si="0"/>
        <v>#REF!</v>
      </c>
      <c r="D36" s="38"/>
      <c r="E36" s="38" t="e">
        <f t="shared" si="1"/>
        <v>#REF!</v>
      </c>
      <c r="F36" s="130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>
      <c r="A37" s="12">
        <v>27</v>
      </c>
      <c r="B37" s="60">
        <v>170301110042</v>
      </c>
      <c r="C37" s="58" t="e">
        <f t="shared" si="0"/>
        <v>#REF!</v>
      </c>
      <c r="D37" s="58"/>
      <c r="E37" s="58" t="e">
        <f t="shared" si="1"/>
        <v>#REF!</v>
      </c>
      <c r="F37" s="273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>
      <c r="A38" s="12">
        <v>28</v>
      </c>
      <c r="B38" s="61">
        <v>170301110044</v>
      </c>
      <c r="C38" s="38" t="e">
        <f t="shared" si="0"/>
        <v>#REF!</v>
      </c>
      <c r="D38" s="38"/>
      <c r="E38" s="38" t="e">
        <f t="shared" si="1"/>
        <v>#REF!</v>
      </c>
      <c r="F38" s="130"/>
      <c r="G38" s="12"/>
      <c r="H38" s="12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12">
        <v>29</v>
      </c>
      <c r="B39" s="60">
        <v>170301110045</v>
      </c>
      <c r="C39" s="58" t="e">
        <f t="shared" si="0"/>
        <v>#REF!</v>
      </c>
      <c r="D39" s="58"/>
      <c r="E39" s="58" t="e">
        <f t="shared" si="1"/>
        <v>#REF!</v>
      </c>
      <c r="F39" s="273"/>
      <c r="G39" s="12"/>
      <c r="H39" s="12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>
      <c r="A40" s="12">
        <v>30</v>
      </c>
      <c r="B40" s="61">
        <v>170301110046</v>
      </c>
      <c r="C40" s="38" t="e">
        <f t="shared" si="0"/>
        <v>#REF!</v>
      </c>
      <c r="D40" s="38"/>
      <c r="E40" s="38" t="e">
        <f t="shared" si="1"/>
        <v>#REF!</v>
      </c>
      <c r="F40" s="130"/>
      <c r="G40" s="12"/>
      <c r="H40" s="12"/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>
      <c r="A41" s="12">
        <v>31</v>
      </c>
      <c r="B41" s="60">
        <v>170301110047</v>
      </c>
      <c r="C41" s="58" t="e">
        <f t="shared" si="0"/>
        <v>#REF!</v>
      </c>
      <c r="D41" s="58"/>
      <c r="E41" s="58" t="e">
        <f t="shared" si="1"/>
        <v>#REF!</v>
      </c>
      <c r="F41" s="273"/>
      <c r="G41" s="12"/>
      <c r="H41" s="12"/>
      <c r="I41" s="1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>
      <c r="A42" s="12">
        <v>32</v>
      </c>
      <c r="B42" s="61">
        <v>170301110050</v>
      </c>
      <c r="C42" s="38" t="e">
        <f t="shared" si="0"/>
        <v>#REF!</v>
      </c>
      <c r="D42" s="38"/>
      <c r="E42" s="38" t="e">
        <f t="shared" si="1"/>
        <v>#REF!</v>
      </c>
      <c r="F42" s="130"/>
      <c r="G42" s="12"/>
      <c r="H42" s="12"/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>
      <c r="A43" s="12">
        <v>33</v>
      </c>
      <c r="B43" s="60">
        <v>170301110051</v>
      </c>
      <c r="C43" s="58" t="e">
        <f t="shared" si="0"/>
        <v>#REF!</v>
      </c>
      <c r="D43" s="58"/>
      <c r="E43" s="58" t="e">
        <f t="shared" si="1"/>
        <v>#REF!</v>
      </c>
      <c r="F43" s="273"/>
      <c r="G43" s="12"/>
      <c r="H43" s="12"/>
      <c r="I43" s="1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25">
      <c r="A44" s="12">
        <v>34</v>
      </c>
      <c r="B44" s="61">
        <v>170301110052</v>
      </c>
      <c r="C44" s="38" t="e">
        <f t="shared" si="0"/>
        <v>#REF!</v>
      </c>
      <c r="D44" s="38"/>
      <c r="E44" s="38" t="e">
        <f t="shared" si="1"/>
        <v>#REF!</v>
      </c>
      <c r="F44" s="130"/>
      <c r="G44" s="12"/>
      <c r="H44" s="12"/>
      <c r="I44" s="1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>
      <c r="A45" s="12">
        <v>35</v>
      </c>
      <c r="B45" s="60">
        <v>170301110054</v>
      </c>
      <c r="C45" s="58" t="e">
        <f t="shared" si="0"/>
        <v>#REF!</v>
      </c>
      <c r="D45" s="58"/>
      <c r="E45" s="58" t="e">
        <f t="shared" si="1"/>
        <v>#REF!</v>
      </c>
      <c r="F45" s="273"/>
      <c r="G45" s="12"/>
      <c r="H45" s="12"/>
      <c r="I45" s="1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</sheetData>
  <sheetProtection/>
  <mergeCells count="8">
    <mergeCell ref="G15:J15"/>
    <mergeCell ref="G16:J16"/>
    <mergeCell ref="A1:E1"/>
    <mergeCell ref="A2:E2"/>
    <mergeCell ref="A3:E3"/>
    <mergeCell ref="Q3:Y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Y43"/>
  <sheetViews>
    <sheetView zoomScale="99" zoomScaleNormal="99" zoomScalePageLayoutView="0" workbookViewId="0" topLeftCell="M10">
      <selection activeCell="Q15" sqref="Q15:U16"/>
    </sheetView>
  </sheetViews>
  <sheetFormatPr defaultColWidth="11.00390625" defaultRowHeight="15"/>
  <cols>
    <col min="1" max="1" width="8.8515625" style="0" customWidth="1"/>
    <col min="2" max="2" width="15.00390625" style="0" customWidth="1"/>
    <col min="3" max="4" width="16.421875" style="0" customWidth="1"/>
    <col min="5" max="6" width="25.00390625" style="0" customWidth="1"/>
  </cols>
  <sheetData>
    <row r="1" spans="1:25" ht="14.25">
      <c r="A1" s="301" t="s">
        <v>110</v>
      </c>
      <c r="B1" s="330"/>
      <c r="C1" s="330"/>
      <c r="D1" s="330"/>
      <c r="E1" s="330"/>
      <c r="F1" s="190"/>
      <c r="G1" s="252"/>
      <c r="H1" s="252"/>
      <c r="I1" s="252"/>
      <c r="J1" s="252"/>
      <c r="K1" s="252"/>
      <c r="L1" s="247"/>
      <c r="M1" s="247"/>
      <c r="N1" s="247"/>
      <c r="O1" s="247"/>
      <c r="P1" s="247"/>
      <c r="Q1" s="1"/>
      <c r="R1" s="1"/>
      <c r="S1" s="1"/>
      <c r="T1" s="1"/>
      <c r="U1" s="1"/>
      <c r="V1" s="1"/>
      <c r="W1" s="1"/>
      <c r="X1" s="1"/>
      <c r="Y1" s="1"/>
    </row>
    <row r="2" spans="1:25" ht="15" thickBot="1">
      <c r="A2" s="301" t="s">
        <v>0</v>
      </c>
      <c r="B2" s="330"/>
      <c r="C2" s="330"/>
      <c r="D2" s="330"/>
      <c r="E2" s="330"/>
      <c r="F2" s="190"/>
      <c r="G2" s="253"/>
      <c r="H2" s="34"/>
      <c r="I2" s="34"/>
      <c r="J2" s="251"/>
      <c r="K2" s="251"/>
      <c r="L2" s="246"/>
      <c r="M2" s="246"/>
      <c r="N2" s="246"/>
      <c r="O2" s="246"/>
      <c r="P2" s="246"/>
      <c r="Q2" s="1"/>
      <c r="R2" s="1"/>
      <c r="S2" s="1"/>
      <c r="T2" s="1"/>
      <c r="U2" s="1"/>
      <c r="V2" s="1"/>
      <c r="W2" s="1"/>
      <c r="X2" s="1"/>
      <c r="Y2" s="1"/>
    </row>
    <row r="3" spans="1:25" ht="57.75">
      <c r="A3" s="301" t="s">
        <v>181</v>
      </c>
      <c r="B3" s="330"/>
      <c r="C3" s="330"/>
      <c r="D3" s="330"/>
      <c r="E3" s="330"/>
      <c r="F3" s="190"/>
      <c r="G3" s="78"/>
      <c r="H3" s="153"/>
      <c r="I3" s="78" t="s">
        <v>230</v>
      </c>
      <c r="J3" s="89" t="s">
        <v>231</v>
      </c>
      <c r="K3" s="89" t="s">
        <v>232</v>
      </c>
      <c r="L3" s="246"/>
      <c r="M3" s="247"/>
      <c r="N3" s="247"/>
      <c r="O3" s="246"/>
      <c r="P3" s="246"/>
      <c r="Q3" s="309" t="s">
        <v>254</v>
      </c>
      <c r="R3" s="309"/>
      <c r="S3" s="309"/>
      <c r="T3" s="309"/>
      <c r="U3" s="309"/>
      <c r="V3" s="309"/>
      <c r="W3" s="309"/>
      <c r="X3" s="309"/>
      <c r="Y3" s="310"/>
    </row>
    <row r="4" spans="1:25" ht="28.5">
      <c r="A4" s="301" t="s">
        <v>182</v>
      </c>
      <c r="B4" s="330"/>
      <c r="C4" s="330"/>
      <c r="D4" s="330"/>
      <c r="E4" s="330"/>
      <c r="F4" s="190"/>
      <c r="G4" s="78" t="s">
        <v>256</v>
      </c>
      <c r="H4" s="150"/>
      <c r="I4" s="151"/>
      <c r="J4" s="223" t="s">
        <v>233</v>
      </c>
      <c r="K4" s="223">
        <v>3</v>
      </c>
      <c r="L4" s="246"/>
      <c r="M4" s="247"/>
      <c r="N4" s="247"/>
      <c r="O4" s="246"/>
      <c r="P4" s="246"/>
      <c r="Q4" s="312"/>
      <c r="R4" s="355"/>
      <c r="S4" s="355"/>
      <c r="T4" s="355"/>
      <c r="U4" s="355"/>
      <c r="V4" s="355"/>
      <c r="W4" s="355"/>
      <c r="X4" s="355"/>
      <c r="Y4" s="313"/>
    </row>
    <row r="5" spans="1:25" ht="15">
      <c r="A5" s="301" t="s">
        <v>183</v>
      </c>
      <c r="B5" s="330"/>
      <c r="C5" s="330"/>
      <c r="D5" s="330"/>
      <c r="E5" s="330"/>
      <c r="F5" s="190"/>
      <c r="G5" s="78" t="s">
        <v>234</v>
      </c>
      <c r="H5" s="156">
        <f>D12</f>
        <v>66.66666666666666</v>
      </c>
      <c r="I5" s="151"/>
      <c r="J5" s="224" t="s">
        <v>235</v>
      </c>
      <c r="K5" s="224">
        <v>2</v>
      </c>
      <c r="L5" s="246"/>
      <c r="M5" s="247"/>
      <c r="N5" s="247"/>
      <c r="O5" s="246"/>
      <c r="P5" s="246"/>
      <c r="Q5" s="312"/>
      <c r="R5" s="355"/>
      <c r="S5" s="355"/>
      <c r="T5" s="355"/>
      <c r="U5" s="355"/>
      <c r="V5" s="355"/>
      <c r="W5" s="355"/>
      <c r="X5" s="355"/>
      <c r="Y5" s="313"/>
    </row>
    <row r="6" spans="1:25" ht="15">
      <c r="A6" s="12"/>
      <c r="B6" s="52" t="s">
        <v>1</v>
      </c>
      <c r="C6" s="14" t="s">
        <v>76</v>
      </c>
      <c r="D6" s="124"/>
      <c r="E6" s="124" t="s">
        <v>77</v>
      </c>
      <c r="F6" s="127"/>
      <c r="G6" s="78" t="s">
        <v>236</v>
      </c>
      <c r="H6" s="156">
        <f>F12</f>
        <v>81.81818181818183</v>
      </c>
      <c r="I6" s="151"/>
      <c r="J6" s="225" t="s">
        <v>237</v>
      </c>
      <c r="K6" s="225">
        <v>1</v>
      </c>
      <c r="L6" s="246"/>
      <c r="M6" s="247"/>
      <c r="N6" s="247"/>
      <c r="O6" s="246"/>
      <c r="P6" s="246"/>
      <c r="Q6" s="312"/>
      <c r="R6" s="355"/>
      <c r="S6" s="355"/>
      <c r="T6" s="355"/>
      <c r="U6" s="355"/>
      <c r="V6" s="355"/>
      <c r="W6" s="355"/>
      <c r="X6" s="355"/>
      <c r="Y6" s="313"/>
    </row>
    <row r="7" spans="1:25" ht="58.5" thickBot="1">
      <c r="A7" s="12"/>
      <c r="B7" s="52" t="s">
        <v>2</v>
      </c>
      <c r="C7" s="53" t="s">
        <v>78</v>
      </c>
      <c r="D7" s="207"/>
      <c r="E7" s="207" t="s">
        <v>78</v>
      </c>
      <c r="F7" s="193"/>
      <c r="G7" s="78" t="s">
        <v>238</v>
      </c>
      <c r="H7" s="162">
        <f>AVERAGE(H5:H6)</f>
        <v>74.24242424242425</v>
      </c>
      <c r="I7" s="163">
        <v>0.6</v>
      </c>
      <c r="J7" s="226" t="s">
        <v>239</v>
      </c>
      <c r="K7" s="226">
        <v>0</v>
      </c>
      <c r="L7" s="246"/>
      <c r="M7" s="246"/>
      <c r="N7" s="246"/>
      <c r="O7" s="246"/>
      <c r="P7" s="246"/>
      <c r="Q7" s="315"/>
      <c r="R7" s="315"/>
      <c r="S7" s="315"/>
      <c r="T7" s="315"/>
      <c r="U7" s="315"/>
      <c r="V7" s="315"/>
      <c r="W7" s="315"/>
      <c r="X7" s="315"/>
      <c r="Y7" s="316"/>
    </row>
    <row r="8" spans="1:25" ht="14.25">
      <c r="A8" s="12"/>
      <c r="B8" s="52" t="s">
        <v>3</v>
      </c>
      <c r="C8" s="53" t="s">
        <v>4</v>
      </c>
      <c r="D8" s="53"/>
      <c r="E8" s="53" t="s">
        <v>84</v>
      </c>
      <c r="F8" s="193"/>
      <c r="G8" s="78" t="s">
        <v>240</v>
      </c>
      <c r="H8" s="166" t="s">
        <v>114</v>
      </c>
      <c r="I8" s="167"/>
      <c r="J8" s="167"/>
      <c r="K8" s="16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2"/>
      <c r="B9" s="52" t="s">
        <v>5</v>
      </c>
      <c r="C9" s="53" t="s">
        <v>75</v>
      </c>
      <c r="D9" s="53"/>
      <c r="E9" s="53" t="s">
        <v>75</v>
      </c>
      <c r="F9" s="207"/>
      <c r="G9" s="145"/>
      <c r="H9" s="245"/>
      <c r="I9" s="245"/>
      <c r="J9" s="259"/>
      <c r="K9" s="204" t="s">
        <v>82</v>
      </c>
      <c r="L9" s="54" t="s">
        <v>89</v>
      </c>
      <c r="M9" s="29" t="s">
        <v>97</v>
      </c>
      <c r="N9" s="29" t="s">
        <v>98</v>
      </c>
      <c r="O9" s="29" t="s">
        <v>99</v>
      </c>
      <c r="P9" s="29" t="s">
        <v>100</v>
      </c>
      <c r="Q9" s="29" t="s">
        <v>101</v>
      </c>
      <c r="R9" s="29" t="s">
        <v>102</v>
      </c>
      <c r="S9" s="29" t="s">
        <v>103</v>
      </c>
      <c r="T9" s="29" t="s">
        <v>104</v>
      </c>
      <c r="U9" s="29" t="s">
        <v>109</v>
      </c>
      <c r="V9" s="29" t="s">
        <v>105</v>
      </c>
      <c r="W9" s="29" t="s">
        <v>106</v>
      </c>
      <c r="X9" s="29" t="s">
        <v>107</v>
      </c>
      <c r="Y9" s="29" t="s">
        <v>108</v>
      </c>
    </row>
    <row r="10" spans="1:25" ht="15">
      <c r="A10" s="12"/>
      <c r="B10" s="52" t="s">
        <v>8</v>
      </c>
      <c r="C10" s="53">
        <v>50</v>
      </c>
      <c r="D10" s="86">
        <f>0.55*C10</f>
        <v>27.500000000000004</v>
      </c>
      <c r="E10" s="19">
        <v>50</v>
      </c>
      <c r="F10" s="86">
        <f>0.55*E10</f>
        <v>27.500000000000004</v>
      </c>
      <c r="G10" s="203" t="s">
        <v>6</v>
      </c>
      <c r="H10" s="245"/>
      <c r="I10" s="245"/>
      <c r="J10" s="245"/>
      <c r="K10" s="205">
        <v>3</v>
      </c>
      <c r="L10" s="46">
        <v>3</v>
      </c>
      <c r="M10" s="56">
        <v>3</v>
      </c>
      <c r="N10" s="56">
        <v>3</v>
      </c>
      <c r="O10" s="56">
        <v>3</v>
      </c>
      <c r="P10" s="56">
        <v>3</v>
      </c>
      <c r="Q10" s="56"/>
      <c r="R10" s="56"/>
      <c r="S10" s="56"/>
      <c r="T10" s="56"/>
      <c r="U10" s="56"/>
      <c r="V10" s="56">
        <v>3</v>
      </c>
      <c r="W10" s="31">
        <v>3</v>
      </c>
      <c r="X10" s="31">
        <v>3</v>
      </c>
      <c r="Y10" s="31">
        <v>3</v>
      </c>
    </row>
    <row r="11" spans="1:25" ht="15">
      <c r="A11" s="12">
        <v>1</v>
      </c>
      <c r="B11" s="58">
        <v>170301110006</v>
      </c>
      <c r="C11" s="64">
        <v>25</v>
      </c>
      <c r="D11" s="75">
        <f>COUNTIF(C11:C43,"&gt;="&amp;D10)</f>
        <v>22</v>
      </c>
      <c r="E11" s="64">
        <v>38</v>
      </c>
      <c r="F11" s="75">
        <f>COUNTIF(E11:E43,"&gt;="&amp;F10)</f>
        <v>27</v>
      </c>
      <c r="G11" s="203" t="s">
        <v>7</v>
      </c>
      <c r="H11" s="245"/>
      <c r="I11" s="245"/>
      <c r="J11" s="245"/>
      <c r="K11" s="206">
        <v>2</v>
      </c>
      <c r="L11" s="23">
        <v>2</v>
      </c>
      <c r="M11" s="56">
        <v>2</v>
      </c>
      <c r="N11" s="56">
        <v>3</v>
      </c>
      <c r="O11" s="56">
        <v>2</v>
      </c>
      <c r="P11" s="56">
        <v>1</v>
      </c>
      <c r="Q11" s="56"/>
      <c r="R11" s="56"/>
      <c r="S11" s="56"/>
      <c r="T11" s="56"/>
      <c r="U11" s="56"/>
      <c r="V11" s="56">
        <v>3</v>
      </c>
      <c r="W11" s="31">
        <v>3</v>
      </c>
      <c r="X11" s="31">
        <v>3</v>
      </c>
      <c r="Y11" s="31">
        <v>3</v>
      </c>
    </row>
    <row r="12" spans="1:25" ht="15">
      <c r="A12" s="12">
        <v>2</v>
      </c>
      <c r="B12" s="38">
        <v>170301110007</v>
      </c>
      <c r="C12" s="65">
        <v>0</v>
      </c>
      <c r="D12" s="75">
        <f>D11/$A$43*100</f>
        <v>66.66666666666666</v>
      </c>
      <c r="E12" s="65">
        <v>0</v>
      </c>
      <c r="F12" s="75">
        <f>F11/$A$43*100</f>
        <v>81.81818181818183</v>
      </c>
      <c r="G12" s="203" t="s">
        <v>72</v>
      </c>
      <c r="H12" s="245"/>
      <c r="I12" s="245"/>
      <c r="J12" s="245"/>
      <c r="K12" s="206">
        <v>2</v>
      </c>
      <c r="L12" s="23">
        <v>3</v>
      </c>
      <c r="M12" s="56">
        <v>1</v>
      </c>
      <c r="N12" s="56">
        <v>2</v>
      </c>
      <c r="O12" s="56">
        <v>3</v>
      </c>
      <c r="P12" s="56">
        <v>1</v>
      </c>
      <c r="Q12" s="56"/>
      <c r="R12" s="56"/>
      <c r="S12" s="56"/>
      <c r="T12" s="56"/>
      <c r="U12" s="56"/>
      <c r="V12" s="56">
        <v>3</v>
      </c>
      <c r="W12" s="31">
        <v>3</v>
      </c>
      <c r="X12" s="31">
        <v>3</v>
      </c>
      <c r="Y12" s="31">
        <v>3</v>
      </c>
    </row>
    <row r="13" spans="1:25" ht="15">
      <c r="A13" s="12">
        <v>3</v>
      </c>
      <c r="B13" s="58">
        <v>170301110008</v>
      </c>
      <c r="C13" s="64">
        <v>36</v>
      </c>
      <c r="D13" s="64"/>
      <c r="E13" s="64">
        <v>45</v>
      </c>
      <c r="F13" s="291"/>
      <c r="G13" s="203" t="s">
        <v>73</v>
      </c>
      <c r="H13" s="245"/>
      <c r="I13" s="245"/>
      <c r="J13" s="245"/>
      <c r="K13" s="206">
        <v>3</v>
      </c>
      <c r="L13" s="23">
        <v>2</v>
      </c>
      <c r="M13" s="56">
        <v>1</v>
      </c>
      <c r="N13" s="56">
        <v>3</v>
      </c>
      <c r="O13" s="56">
        <v>2</v>
      </c>
      <c r="P13" s="56">
        <v>1</v>
      </c>
      <c r="Q13" s="56"/>
      <c r="R13" s="56"/>
      <c r="S13" s="56"/>
      <c r="T13" s="56"/>
      <c r="U13" s="56"/>
      <c r="V13" s="56">
        <v>3</v>
      </c>
      <c r="W13" s="31">
        <v>3</v>
      </c>
      <c r="X13" s="31">
        <v>3</v>
      </c>
      <c r="Y13" s="31">
        <v>3</v>
      </c>
    </row>
    <row r="14" spans="1:25" ht="15">
      <c r="A14" s="12">
        <v>4</v>
      </c>
      <c r="B14" s="38">
        <v>170301110012</v>
      </c>
      <c r="C14" s="65">
        <v>35</v>
      </c>
      <c r="D14" s="65"/>
      <c r="E14" s="65">
        <v>42</v>
      </c>
      <c r="F14" s="292"/>
      <c r="G14" s="203" t="s">
        <v>74</v>
      </c>
      <c r="H14" s="245"/>
      <c r="I14" s="245"/>
      <c r="J14" s="245"/>
      <c r="K14" s="206">
        <v>2</v>
      </c>
      <c r="L14" s="23">
        <v>2</v>
      </c>
      <c r="M14" s="56">
        <v>2</v>
      </c>
      <c r="N14" s="56">
        <v>1</v>
      </c>
      <c r="O14" s="56">
        <v>2</v>
      </c>
      <c r="P14" s="56">
        <v>2</v>
      </c>
      <c r="Q14" s="56"/>
      <c r="R14" s="56"/>
      <c r="S14" s="56"/>
      <c r="T14" s="56"/>
      <c r="U14" s="56"/>
      <c r="V14" s="56">
        <v>3</v>
      </c>
      <c r="W14" s="31">
        <v>3</v>
      </c>
      <c r="X14" s="31">
        <v>3</v>
      </c>
      <c r="Y14" s="31">
        <v>3</v>
      </c>
    </row>
    <row r="15" spans="1:25" ht="15">
      <c r="A15" s="12">
        <v>5</v>
      </c>
      <c r="B15" s="58">
        <v>170301110013</v>
      </c>
      <c r="C15" s="64">
        <v>36</v>
      </c>
      <c r="D15" s="64"/>
      <c r="E15" s="64">
        <v>44</v>
      </c>
      <c r="F15" s="291"/>
      <c r="G15" s="319" t="s">
        <v>259</v>
      </c>
      <c r="H15" s="340"/>
      <c r="I15" s="340"/>
      <c r="J15" s="341"/>
      <c r="K15" s="25">
        <f>AVERAGE(K10:K14)</f>
        <v>2.4</v>
      </c>
      <c r="L15" s="25">
        <f>AVERAGE(L10:L14)</f>
        <v>2.4</v>
      </c>
      <c r="M15" s="25">
        <f aca="true" t="shared" si="0" ref="M15:Y15">AVERAGE(M10:M14)</f>
        <v>1.8</v>
      </c>
      <c r="N15" s="25">
        <f t="shared" si="0"/>
        <v>2.4</v>
      </c>
      <c r="O15" s="25">
        <f t="shared" si="0"/>
        <v>2.4</v>
      </c>
      <c r="P15" s="25">
        <f t="shared" si="0"/>
        <v>1.6</v>
      </c>
      <c r="Q15" s="25"/>
      <c r="R15" s="25"/>
      <c r="S15" s="25"/>
      <c r="T15" s="25"/>
      <c r="U15" s="25"/>
      <c r="V15" s="25">
        <f t="shared" si="0"/>
        <v>3</v>
      </c>
      <c r="W15" s="25">
        <f t="shared" si="0"/>
        <v>3</v>
      </c>
      <c r="X15" s="25">
        <f t="shared" si="0"/>
        <v>3</v>
      </c>
      <c r="Y15" s="25">
        <f t="shared" si="0"/>
        <v>3</v>
      </c>
    </row>
    <row r="16" spans="1:25" ht="15">
      <c r="A16" s="12">
        <v>6</v>
      </c>
      <c r="B16" s="38">
        <v>170301110015</v>
      </c>
      <c r="C16" s="65">
        <v>31</v>
      </c>
      <c r="D16" s="65"/>
      <c r="E16" s="65">
        <v>40</v>
      </c>
      <c r="F16" s="293"/>
      <c r="G16" s="351" t="s">
        <v>83</v>
      </c>
      <c r="H16" s="352"/>
      <c r="I16" s="352"/>
      <c r="J16" s="353"/>
      <c r="K16" s="120">
        <f>K15*$H$7/100</f>
        <v>1.781818181818182</v>
      </c>
      <c r="L16" s="120">
        <f aca="true" t="shared" si="1" ref="L16:Y16">L15*$H$7/100</f>
        <v>1.781818181818182</v>
      </c>
      <c r="M16" s="120">
        <f t="shared" si="1"/>
        <v>1.3363636363636366</v>
      </c>
      <c r="N16" s="120">
        <f t="shared" si="1"/>
        <v>1.781818181818182</v>
      </c>
      <c r="O16" s="120">
        <f t="shared" si="1"/>
        <v>1.781818181818182</v>
      </c>
      <c r="P16" s="120">
        <f t="shared" si="1"/>
        <v>1.1878787878787882</v>
      </c>
      <c r="Q16" s="120"/>
      <c r="R16" s="120"/>
      <c r="S16" s="120"/>
      <c r="T16" s="120"/>
      <c r="U16" s="120"/>
      <c r="V16" s="120">
        <f t="shared" si="1"/>
        <v>2.2272727272727275</v>
      </c>
      <c r="W16" s="120">
        <f t="shared" si="1"/>
        <v>2.2272727272727275</v>
      </c>
      <c r="X16" s="120">
        <f t="shared" si="1"/>
        <v>2.2272727272727275</v>
      </c>
      <c r="Y16" s="120">
        <f t="shared" si="1"/>
        <v>2.2272727272727275</v>
      </c>
    </row>
    <row r="17" spans="1:25" ht="14.25">
      <c r="A17" s="12">
        <v>7</v>
      </c>
      <c r="B17" s="58">
        <v>170301110016</v>
      </c>
      <c r="C17" s="64">
        <v>26</v>
      </c>
      <c r="D17" s="291"/>
      <c r="E17" s="291">
        <v>39</v>
      </c>
      <c r="F17" s="294"/>
      <c r="G17" s="371"/>
      <c r="H17" s="371"/>
      <c r="I17" s="371"/>
      <c r="J17" s="371"/>
      <c r="K17" s="246"/>
      <c r="L17" s="24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2">
        <v>8</v>
      </c>
      <c r="B18" s="38">
        <v>170301110017</v>
      </c>
      <c r="C18" s="65">
        <v>38</v>
      </c>
      <c r="D18" s="292"/>
      <c r="E18" s="292">
        <v>46</v>
      </c>
      <c r="F18" s="295"/>
      <c r="G18" s="257"/>
      <c r="H18" s="257"/>
      <c r="I18" s="257"/>
      <c r="J18" s="246"/>
      <c r="K18" s="246"/>
      <c r="L18" s="246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12">
        <v>9</v>
      </c>
      <c r="B19" s="58">
        <v>170301110019</v>
      </c>
      <c r="C19" s="64">
        <v>37</v>
      </c>
      <c r="D19" s="291"/>
      <c r="E19" s="291">
        <v>42</v>
      </c>
      <c r="F19" s="294"/>
      <c r="G19" s="333"/>
      <c r="H19" s="333"/>
      <c r="I19" s="333"/>
      <c r="J19" s="246"/>
      <c r="K19" s="246"/>
      <c r="L19" s="24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2">
        <v>10</v>
      </c>
      <c r="B20" s="38">
        <v>170301110020</v>
      </c>
      <c r="C20" s="65">
        <v>0</v>
      </c>
      <c r="D20" s="292"/>
      <c r="E20" s="292">
        <v>0</v>
      </c>
      <c r="F20" s="295"/>
      <c r="G20" s="258"/>
      <c r="H20" s="334"/>
      <c r="I20" s="334"/>
      <c r="J20" s="246"/>
      <c r="K20" s="247"/>
      <c r="L20" s="246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2">
        <v>11</v>
      </c>
      <c r="B21" s="58">
        <v>170301110021</v>
      </c>
      <c r="C21" s="64">
        <v>48</v>
      </c>
      <c r="D21" s="291"/>
      <c r="E21" s="291">
        <v>46</v>
      </c>
      <c r="F21" s="294"/>
      <c r="G21" s="258"/>
      <c r="H21" s="334"/>
      <c r="I21" s="334"/>
      <c r="J21" s="246"/>
      <c r="K21" s="246"/>
      <c r="L21" s="246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>
      <c r="A22" s="12">
        <v>12</v>
      </c>
      <c r="B22" s="38">
        <v>170301110022</v>
      </c>
      <c r="C22" s="65">
        <v>38</v>
      </c>
      <c r="D22" s="292"/>
      <c r="E22" s="292">
        <v>45</v>
      </c>
      <c r="F22" s="295"/>
      <c r="G22" s="257"/>
      <c r="H22" s="257"/>
      <c r="I22" s="257"/>
      <c r="J22" s="246"/>
      <c r="K22" s="246"/>
      <c r="L22" s="246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12">
        <v>13</v>
      </c>
      <c r="B23" s="58">
        <v>170301110023</v>
      </c>
      <c r="C23" s="64">
        <v>47</v>
      </c>
      <c r="D23" s="291"/>
      <c r="E23" s="291">
        <v>46</v>
      </c>
      <c r="F23" s="294"/>
      <c r="G23" s="257"/>
      <c r="H23" s="257"/>
      <c r="I23" s="257"/>
      <c r="J23" s="246"/>
      <c r="K23" s="246"/>
      <c r="L23" s="246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12">
        <v>14</v>
      </c>
      <c r="B24" s="38">
        <v>170301110025</v>
      </c>
      <c r="C24" s="65">
        <v>48</v>
      </c>
      <c r="D24" s="292"/>
      <c r="E24" s="292">
        <v>40</v>
      </c>
      <c r="F24" s="295"/>
      <c r="G24" s="257"/>
      <c r="H24" s="257"/>
      <c r="I24" s="257"/>
      <c r="J24" s="246"/>
      <c r="K24" s="246"/>
      <c r="L24" s="246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>
      <c r="A25" s="12">
        <v>15</v>
      </c>
      <c r="B25" s="58">
        <v>170301110027</v>
      </c>
      <c r="C25" s="64">
        <v>0</v>
      </c>
      <c r="D25" s="291"/>
      <c r="E25" s="291">
        <v>0</v>
      </c>
      <c r="F25" s="294"/>
      <c r="G25" s="257"/>
      <c r="H25" s="257"/>
      <c r="I25" s="257"/>
      <c r="J25" s="246"/>
      <c r="K25" s="246"/>
      <c r="L25" s="246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>
      <c r="A26" s="12">
        <v>16</v>
      </c>
      <c r="B26" s="38">
        <v>170301110028</v>
      </c>
      <c r="C26" s="65">
        <v>43</v>
      </c>
      <c r="D26" s="292"/>
      <c r="E26" s="292">
        <v>42</v>
      </c>
      <c r="F26" s="295"/>
      <c r="G26" s="257"/>
      <c r="H26" s="257"/>
      <c r="I26" s="257"/>
      <c r="J26" s="246"/>
      <c r="K26" s="246"/>
      <c r="L26" s="246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12">
        <v>17</v>
      </c>
      <c r="B27" s="58">
        <v>170301110031</v>
      </c>
      <c r="C27" s="64">
        <v>30</v>
      </c>
      <c r="D27" s="64"/>
      <c r="E27" s="64">
        <v>40</v>
      </c>
      <c r="F27" s="294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>
      <c r="A28" s="12">
        <v>18</v>
      </c>
      <c r="B28" s="38">
        <v>170301110036</v>
      </c>
      <c r="C28" s="65">
        <v>45</v>
      </c>
      <c r="D28" s="65"/>
      <c r="E28" s="65">
        <v>44</v>
      </c>
      <c r="F28" s="295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>
      <c r="A29" s="12">
        <v>19</v>
      </c>
      <c r="B29" s="58">
        <v>170301110037</v>
      </c>
      <c r="C29" s="64">
        <v>43</v>
      </c>
      <c r="D29" s="64"/>
      <c r="E29" s="64">
        <v>42</v>
      </c>
      <c r="F29" s="294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>
      <c r="A30" s="12">
        <v>20</v>
      </c>
      <c r="B30" s="38">
        <v>170301110039</v>
      </c>
      <c r="C30" s="65">
        <v>26</v>
      </c>
      <c r="D30" s="65"/>
      <c r="E30" s="65">
        <v>40</v>
      </c>
      <c r="F30" s="295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>
      <c r="A31" s="12">
        <v>21</v>
      </c>
      <c r="B31" s="58">
        <v>170301110042</v>
      </c>
      <c r="C31" s="64">
        <v>40</v>
      </c>
      <c r="D31" s="64"/>
      <c r="E31" s="64">
        <v>44</v>
      </c>
      <c r="F31" s="294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25">
      <c r="A32" s="12">
        <v>22</v>
      </c>
      <c r="B32" s="38">
        <v>170301110044</v>
      </c>
      <c r="C32" s="65">
        <v>27</v>
      </c>
      <c r="D32" s="65"/>
      <c r="E32" s="65">
        <v>42</v>
      </c>
      <c r="F32" s="295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>
      <c r="A33" s="12">
        <v>23</v>
      </c>
      <c r="B33" s="58">
        <v>170301110045</v>
      </c>
      <c r="C33" s="64">
        <v>26</v>
      </c>
      <c r="D33" s="64"/>
      <c r="E33" s="64">
        <v>42</v>
      </c>
      <c r="F33" s="294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25">
      <c r="A34" s="12">
        <v>24</v>
      </c>
      <c r="B34" s="38">
        <v>170301110046</v>
      </c>
      <c r="C34" s="65">
        <v>30</v>
      </c>
      <c r="D34" s="65"/>
      <c r="E34" s="65">
        <v>39</v>
      </c>
      <c r="F34" s="295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>
      <c r="A35" s="12">
        <v>25</v>
      </c>
      <c r="B35" s="58">
        <v>170301110047</v>
      </c>
      <c r="C35" s="64">
        <v>30</v>
      </c>
      <c r="D35" s="64"/>
      <c r="E35" s="64">
        <v>45</v>
      </c>
      <c r="F35" s="294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2">
        <v>26</v>
      </c>
      <c r="B36" s="38">
        <v>170301110048</v>
      </c>
      <c r="C36" s="65">
        <v>0</v>
      </c>
      <c r="D36" s="65"/>
      <c r="E36" s="65">
        <v>0</v>
      </c>
      <c r="F36" s="295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>
      <c r="A37" s="12">
        <v>27</v>
      </c>
      <c r="B37" s="58">
        <v>170301110050</v>
      </c>
      <c r="C37" s="64">
        <v>41</v>
      </c>
      <c r="D37" s="64"/>
      <c r="E37" s="64">
        <v>43</v>
      </c>
      <c r="F37" s="294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>
      <c r="A38" s="12">
        <v>28</v>
      </c>
      <c r="B38" s="38">
        <v>170301110052</v>
      </c>
      <c r="C38" s="65">
        <v>0</v>
      </c>
      <c r="D38" s="65"/>
      <c r="E38" s="65">
        <v>0</v>
      </c>
      <c r="F38" s="295"/>
      <c r="G38" s="12"/>
      <c r="H38" s="12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12">
        <v>29</v>
      </c>
      <c r="B39" s="58">
        <v>170301110054</v>
      </c>
      <c r="C39" s="64">
        <v>41</v>
      </c>
      <c r="D39" s="64"/>
      <c r="E39" s="64">
        <v>45</v>
      </c>
      <c r="F39" s="294"/>
      <c r="G39" s="12"/>
      <c r="H39" s="12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>
      <c r="A40" s="12">
        <v>30</v>
      </c>
      <c r="B40" s="38">
        <v>170301111056</v>
      </c>
      <c r="C40" s="65">
        <v>47</v>
      </c>
      <c r="D40" s="65"/>
      <c r="E40" s="65">
        <v>44</v>
      </c>
      <c r="F40" s="295"/>
      <c r="G40" s="12"/>
      <c r="H40" s="12"/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>
      <c r="A41" s="12">
        <v>31</v>
      </c>
      <c r="B41" s="58">
        <v>170301111057</v>
      </c>
      <c r="C41" s="64">
        <v>43</v>
      </c>
      <c r="D41" s="64"/>
      <c r="E41" s="64">
        <v>46</v>
      </c>
      <c r="F41" s="294"/>
      <c r="G41" s="12"/>
      <c r="H41" s="12"/>
      <c r="I41" s="1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>
      <c r="A42" s="12">
        <v>32</v>
      </c>
      <c r="B42" s="38">
        <v>170301111059</v>
      </c>
      <c r="C42" s="65">
        <v>7</v>
      </c>
      <c r="D42" s="65"/>
      <c r="E42" s="65">
        <v>0</v>
      </c>
      <c r="F42" s="295"/>
      <c r="G42" s="12"/>
      <c r="H42" s="12"/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>
      <c r="A43" s="12">
        <v>33</v>
      </c>
      <c r="B43" s="58">
        <v>170301111060</v>
      </c>
      <c r="C43" s="64">
        <v>40</v>
      </c>
      <c r="D43" s="64"/>
      <c r="E43" s="64">
        <v>40</v>
      </c>
      <c r="F43" s="294"/>
      <c r="G43" s="12"/>
      <c r="H43" s="12"/>
      <c r="I43" s="1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</sheetData>
  <sheetProtection/>
  <mergeCells count="12">
    <mergeCell ref="A1:E1"/>
    <mergeCell ref="A2:E2"/>
    <mergeCell ref="A3:E3"/>
    <mergeCell ref="Q3:Y7"/>
    <mergeCell ref="A4:E4"/>
    <mergeCell ref="A5:E5"/>
    <mergeCell ref="G15:J15"/>
    <mergeCell ref="G16:J16"/>
    <mergeCell ref="G17:J17"/>
    <mergeCell ref="G19:I19"/>
    <mergeCell ref="H20:I20"/>
    <mergeCell ref="H21:I21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Y40"/>
  <sheetViews>
    <sheetView zoomScale="65" zoomScaleNormal="65" zoomScalePageLayoutView="0" workbookViewId="0" topLeftCell="K4">
      <selection activeCell="Q15" sqref="Q15:U16"/>
    </sheetView>
  </sheetViews>
  <sheetFormatPr defaultColWidth="11.00390625" defaultRowHeight="15"/>
  <cols>
    <col min="1" max="1" width="2.8515625" style="0" bestFit="1" customWidth="1"/>
    <col min="2" max="2" width="18.00390625" style="0" customWidth="1"/>
    <col min="3" max="4" width="15.57421875" style="0" customWidth="1"/>
    <col min="5" max="5" width="34.140625" style="0" customWidth="1"/>
    <col min="6" max="6" width="5.28125" style="0" bestFit="1" customWidth="1"/>
  </cols>
  <sheetData>
    <row r="1" spans="1:25" ht="14.25">
      <c r="A1" s="301" t="s">
        <v>110</v>
      </c>
      <c r="B1" s="330"/>
      <c r="C1" s="330"/>
      <c r="D1" s="330"/>
      <c r="E1" s="330"/>
      <c r="F1" s="190"/>
      <c r="G1" s="252"/>
      <c r="H1" s="252"/>
      <c r="I1" s="252"/>
      <c r="J1" s="252"/>
      <c r="K1" s="252"/>
      <c r="L1" s="247"/>
      <c r="M1" s="247"/>
      <c r="N1" s="247"/>
      <c r="O1" s="247"/>
      <c r="P1" s="247"/>
      <c r="Q1" s="1"/>
      <c r="R1" s="1"/>
      <c r="S1" s="1"/>
      <c r="T1" s="1"/>
      <c r="U1" s="1"/>
      <c r="V1" s="1"/>
      <c r="W1" s="1"/>
      <c r="X1" s="1"/>
      <c r="Y1" s="1"/>
    </row>
    <row r="2" spans="1:25" ht="15" thickBot="1">
      <c r="A2" s="301" t="s">
        <v>0</v>
      </c>
      <c r="B2" s="330"/>
      <c r="C2" s="330"/>
      <c r="D2" s="330"/>
      <c r="E2" s="330"/>
      <c r="F2" s="190"/>
      <c r="G2" s="253"/>
      <c r="H2" s="34"/>
      <c r="I2" s="34"/>
      <c r="J2" s="251"/>
      <c r="K2" s="251"/>
      <c r="L2" s="246"/>
      <c r="M2" s="246"/>
      <c r="N2" s="246"/>
      <c r="O2" s="246"/>
      <c r="P2" s="246"/>
      <c r="Q2" s="1"/>
      <c r="R2" s="1"/>
      <c r="S2" s="1"/>
      <c r="T2" s="1"/>
      <c r="U2" s="1"/>
      <c r="V2" s="1"/>
      <c r="W2" s="1"/>
      <c r="X2" s="1"/>
      <c r="Y2" s="1"/>
    </row>
    <row r="3" spans="1:25" ht="57.75">
      <c r="A3" s="301" t="s">
        <v>184</v>
      </c>
      <c r="B3" s="330"/>
      <c r="C3" s="330"/>
      <c r="D3" s="330"/>
      <c r="E3" s="330"/>
      <c r="F3" s="190"/>
      <c r="G3" s="78"/>
      <c r="H3" s="153"/>
      <c r="I3" s="78" t="s">
        <v>230</v>
      </c>
      <c r="J3" s="89" t="s">
        <v>231</v>
      </c>
      <c r="K3" s="89" t="s">
        <v>232</v>
      </c>
      <c r="L3" s="246"/>
      <c r="M3" s="247"/>
      <c r="N3" s="247"/>
      <c r="O3" s="246"/>
      <c r="P3" s="246"/>
      <c r="Q3" s="309" t="s">
        <v>254</v>
      </c>
      <c r="R3" s="309"/>
      <c r="S3" s="309"/>
      <c r="T3" s="309"/>
      <c r="U3" s="309"/>
      <c r="V3" s="309"/>
      <c r="W3" s="309"/>
      <c r="X3" s="309"/>
      <c r="Y3" s="310"/>
    </row>
    <row r="4" spans="1:25" ht="28.5">
      <c r="A4" s="301" t="s">
        <v>185</v>
      </c>
      <c r="B4" s="330"/>
      <c r="C4" s="330"/>
      <c r="D4" s="330"/>
      <c r="E4" s="330"/>
      <c r="F4" s="190"/>
      <c r="G4" s="78" t="s">
        <v>256</v>
      </c>
      <c r="H4" s="150"/>
      <c r="I4" s="151"/>
      <c r="J4" s="223" t="s">
        <v>233</v>
      </c>
      <c r="K4" s="223">
        <v>3</v>
      </c>
      <c r="L4" s="246"/>
      <c r="M4" s="247"/>
      <c r="N4" s="247"/>
      <c r="O4" s="246"/>
      <c r="P4" s="246"/>
      <c r="Q4" s="312"/>
      <c r="R4" s="355"/>
      <c r="S4" s="355"/>
      <c r="T4" s="355"/>
      <c r="U4" s="355"/>
      <c r="V4" s="355"/>
      <c r="W4" s="355"/>
      <c r="X4" s="355"/>
      <c r="Y4" s="313"/>
    </row>
    <row r="5" spans="1:25" ht="15">
      <c r="A5" s="301" t="s">
        <v>186</v>
      </c>
      <c r="B5" s="330"/>
      <c r="C5" s="330"/>
      <c r="D5" s="330"/>
      <c r="E5" s="330"/>
      <c r="F5" s="190"/>
      <c r="G5" s="78" t="s">
        <v>234</v>
      </c>
      <c r="H5" s="156">
        <f>D12</f>
        <v>13.333333333333334</v>
      </c>
      <c r="I5" s="151"/>
      <c r="J5" s="224" t="s">
        <v>235</v>
      </c>
      <c r="K5" s="224">
        <v>2</v>
      </c>
      <c r="L5" s="246"/>
      <c r="M5" s="247"/>
      <c r="N5" s="247"/>
      <c r="O5" s="246"/>
      <c r="P5" s="246"/>
      <c r="Q5" s="312"/>
      <c r="R5" s="355"/>
      <c r="S5" s="355"/>
      <c r="T5" s="355"/>
      <c r="U5" s="355"/>
      <c r="V5" s="355"/>
      <c r="W5" s="355"/>
      <c r="X5" s="355"/>
      <c r="Y5" s="313"/>
    </row>
    <row r="6" spans="1:25" ht="15">
      <c r="A6" s="12"/>
      <c r="B6" s="52" t="s">
        <v>1</v>
      </c>
      <c r="C6" s="14" t="s">
        <v>76</v>
      </c>
      <c r="D6" s="124"/>
      <c r="E6" s="124" t="s">
        <v>77</v>
      </c>
      <c r="F6" s="127"/>
      <c r="G6" s="78" t="s">
        <v>236</v>
      </c>
      <c r="H6" s="156">
        <f>F12</f>
        <v>60</v>
      </c>
      <c r="I6" s="151"/>
      <c r="J6" s="225" t="s">
        <v>237</v>
      </c>
      <c r="K6" s="225">
        <v>1</v>
      </c>
      <c r="L6" s="246"/>
      <c r="M6" s="247"/>
      <c r="N6" s="247"/>
      <c r="O6" s="246"/>
      <c r="P6" s="246"/>
      <c r="Q6" s="312"/>
      <c r="R6" s="355"/>
      <c r="S6" s="355"/>
      <c r="T6" s="355"/>
      <c r="U6" s="355"/>
      <c r="V6" s="355"/>
      <c r="W6" s="355"/>
      <c r="X6" s="355"/>
      <c r="Y6" s="313"/>
    </row>
    <row r="7" spans="1:25" ht="58.5" thickBot="1">
      <c r="A7" s="12"/>
      <c r="B7" s="52" t="s">
        <v>2</v>
      </c>
      <c r="C7" s="53" t="s">
        <v>78</v>
      </c>
      <c r="D7" s="207"/>
      <c r="E7" s="207" t="s">
        <v>78</v>
      </c>
      <c r="F7" s="193"/>
      <c r="G7" s="78" t="s">
        <v>238</v>
      </c>
      <c r="H7" s="162">
        <f>AVERAGE(H5:H6)</f>
        <v>36.666666666666664</v>
      </c>
      <c r="I7" s="163">
        <v>0.6</v>
      </c>
      <c r="J7" s="226" t="s">
        <v>239</v>
      </c>
      <c r="K7" s="226">
        <v>0</v>
      </c>
      <c r="L7" s="246"/>
      <c r="M7" s="246"/>
      <c r="N7" s="246"/>
      <c r="O7" s="246"/>
      <c r="P7" s="246"/>
      <c r="Q7" s="315"/>
      <c r="R7" s="315"/>
      <c r="S7" s="315"/>
      <c r="T7" s="315"/>
      <c r="U7" s="315"/>
      <c r="V7" s="315"/>
      <c r="W7" s="315"/>
      <c r="X7" s="315"/>
      <c r="Y7" s="316"/>
    </row>
    <row r="8" spans="1:25" ht="28.5">
      <c r="A8" s="12"/>
      <c r="B8" s="52" t="s">
        <v>3</v>
      </c>
      <c r="C8" s="53" t="s">
        <v>4</v>
      </c>
      <c r="D8" s="53"/>
      <c r="E8" s="53" t="s">
        <v>84</v>
      </c>
      <c r="F8" s="193"/>
      <c r="G8" s="78" t="s">
        <v>240</v>
      </c>
      <c r="H8" s="166" t="s">
        <v>253</v>
      </c>
      <c r="I8" s="167"/>
      <c r="J8" s="167"/>
      <c r="K8" s="16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2"/>
      <c r="B9" s="52" t="s">
        <v>5</v>
      </c>
      <c r="C9" s="53" t="s">
        <v>75</v>
      </c>
      <c r="D9" s="53"/>
      <c r="E9" s="53" t="s">
        <v>75</v>
      </c>
      <c r="F9" s="53"/>
      <c r="G9" s="145"/>
      <c r="H9" s="245"/>
      <c r="I9" s="245"/>
      <c r="J9" s="259"/>
      <c r="K9" s="204" t="s">
        <v>82</v>
      </c>
      <c r="L9" s="54" t="s">
        <v>89</v>
      </c>
      <c r="M9" s="29" t="s">
        <v>97</v>
      </c>
      <c r="N9" s="29" t="s">
        <v>98</v>
      </c>
      <c r="O9" s="29" t="s">
        <v>99</v>
      </c>
      <c r="P9" s="29" t="s">
        <v>100</v>
      </c>
      <c r="Q9" s="29" t="s">
        <v>101</v>
      </c>
      <c r="R9" s="29" t="s">
        <v>102</v>
      </c>
      <c r="S9" s="29" t="s">
        <v>103</v>
      </c>
      <c r="T9" s="29" t="s">
        <v>104</v>
      </c>
      <c r="U9" s="29" t="s">
        <v>109</v>
      </c>
      <c r="V9" s="29" t="s">
        <v>105</v>
      </c>
      <c r="W9" s="29" t="s">
        <v>106</v>
      </c>
      <c r="X9" s="29" t="s">
        <v>107</v>
      </c>
      <c r="Y9" s="29" t="s">
        <v>108</v>
      </c>
    </row>
    <row r="10" spans="1:25" ht="15">
      <c r="A10" s="12"/>
      <c r="B10" s="52" t="s">
        <v>8</v>
      </c>
      <c r="C10" s="53">
        <v>50</v>
      </c>
      <c r="D10" s="86">
        <f>0.55*C10</f>
        <v>27.500000000000004</v>
      </c>
      <c r="E10" s="19">
        <v>50</v>
      </c>
      <c r="F10" s="86">
        <f>0.55*E10</f>
        <v>27.500000000000004</v>
      </c>
      <c r="G10" s="203" t="s">
        <v>6</v>
      </c>
      <c r="H10" s="245"/>
      <c r="I10" s="245"/>
      <c r="J10" s="245"/>
      <c r="K10" s="205">
        <v>3</v>
      </c>
      <c r="L10" s="46">
        <v>3</v>
      </c>
      <c r="M10" s="56">
        <v>3</v>
      </c>
      <c r="N10" s="56">
        <v>3</v>
      </c>
      <c r="O10" s="56">
        <v>3</v>
      </c>
      <c r="P10" s="56">
        <v>3</v>
      </c>
      <c r="Q10" s="56"/>
      <c r="R10" s="56"/>
      <c r="S10" s="56"/>
      <c r="T10" s="56"/>
      <c r="U10" s="56"/>
      <c r="V10" s="56">
        <v>3</v>
      </c>
      <c r="W10" s="31">
        <v>3</v>
      </c>
      <c r="X10" s="31">
        <v>3</v>
      </c>
      <c r="Y10" s="31">
        <v>3</v>
      </c>
    </row>
    <row r="11" spans="1:25" ht="15">
      <c r="A11" s="12">
        <v>1</v>
      </c>
      <c r="B11" s="58">
        <v>170301110004</v>
      </c>
      <c r="C11" s="58">
        <v>25</v>
      </c>
      <c r="D11" s="75">
        <f>COUNTIF(C11:C40,"&gt;="&amp;D10)</f>
        <v>4</v>
      </c>
      <c r="E11" s="58">
        <v>29.28571428571429</v>
      </c>
      <c r="F11" s="75">
        <f>COUNTIF(E11:E40,"&gt;="&amp;F10)</f>
        <v>18</v>
      </c>
      <c r="G11" s="203" t="s">
        <v>7</v>
      </c>
      <c r="H11" s="245"/>
      <c r="I11" s="245"/>
      <c r="J11" s="245"/>
      <c r="K11" s="206">
        <v>2</v>
      </c>
      <c r="L11" s="23">
        <v>2</v>
      </c>
      <c r="M11" s="56">
        <v>2</v>
      </c>
      <c r="N11" s="56">
        <v>3</v>
      </c>
      <c r="O11" s="56">
        <v>2</v>
      </c>
      <c r="P11" s="56">
        <v>1</v>
      </c>
      <c r="Q11" s="56"/>
      <c r="R11" s="56"/>
      <c r="S11" s="56"/>
      <c r="T11" s="56"/>
      <c r="U11" s="56"/>
      <c r="V11" s="56">
        <v>3</v>
      </c>
      <c r="W11" s="31">
        <v>3</v>
      </c>
      <c r="X11" s="31">
        <v>3</v>
      </c>
      <c r="Y11" s="31">
        <v>3</v>
      </c>
    </row>
    <row r="12" spans="1:25" ht="15">
      <c r="A12" s="12">
        <v>2</v>
      </c>
      <c r="B12" s="38">
        <v>170301110006</v>
      </c>
      <c r="C12" s="38">
        <v>28.57142857142857</v>
      </c>
      <c r="D12" s="75">
        <f>D11/$A$40*100</f>
        <v>13.333333333333334</v>
      </c>
      <c r="E12" s="38">
        <v>25</v>
      </c>
      <c r="F12" s="75">
        <f>F11/$A$40*100</f>
        <v>60</v>
      </c>
      <c r="G12" s="203" t="s">
        <v>72</v>
      </c>
      <c r="H12" s="245"/>
      <c r="I12" s="245"/>
      <c r="J12" s="245"/>
      <c r="K12" s="206">
        <v>2</v>
      </c>
      <c r="L12" s="23">
        <v>3</v>
      </c>
      <c r="M12" s="56">
        <v>1</v>
      </c>
      <c r="N12" s="56">
        <v>2</v>
      </c>
      <c r="O12" s="56">
        <v>3</v>
      </c>
      <c r="P12" s="56">
        <v>1</v>
      </c>
      <c r="Q12" s="56"/>
      <c r="R12" s="56"/>
      <c r="S12" s="56"/>
      <c r="T12" s="56"/>
      <c r="U12" s="56"/>
      <c r="V12" s="56">
        <v>3</v>
      </c>
      <c r="W12" s="31">
        <v>3</v>
      </c>
      <c r="X12" s="31">
        <v>3</v>
      </c>
      <c r="Y12" s="31">
        <v>3</v>
      </c>
    </row>
    <row r="13" spans="1:25" ht="15">
      <c r="A13" s="12">
        <v>3</v>
      </c>
      <c r="B13" s="58">
        <v>170301110007</v>
      </c>
      <c r="C13" s="58">
        <v>25</v>
      </c>
      <c r="D13" s="58"/>
      <c r="E13" s="58">
        <v>27.142857142857142</v>
      </c>
      <c r="F13" s="58"/>
      <c r="G13" s="203" t="s">
        <v>73</v>
      </c>
      <c r="H13" s="245"/>
      <c r="I13" s="245"/>
      <c r="J13" s="245"/>
      <c r="K13" s="206">
        <v>3</v>
      </c>
      <c r="L13" s="23">
        <v>2</v>
      </c>
      <c r="M13" s="56">
        <v>1</v>
      </c>
      <c r="N13" s="56">
        <v>3</v>
      </c>
      <c r="O13" s="56">
        <v>2</v>
      </c>
      <c r="P13" s="56">
        <v>1</v>
      </c>
      <c r="Q13" s="56"/>
      <c r="R13" s="56"/>
      <c r="S13" s="56"/>
      <c r="T13" s="56"/>
      <c r="U13" s="56"/>
      <c r="V13" s="56">
        <v>3</v>
      </c>
      <c r="W13" s="31">
        <v>3</v>
      </c>
      <c r="X13" s="31">
        <v>3</v>
      </c>
      <c r="Y13" s="31">
        <v>3</v>
      </c>
    </row>
    <row r="14" spans="1:25" ht="15">
      <c r="A14" s="12">
        <v>4</v>
      </c>
      <c r="B14" s="38">
        <v>170301110008</v>
      </c>
      <c r="C14" s="38">
        <v>27.142857142857142</v>
      </c>
      <c r="D14" s="38"/>
      <c r="E14" s="38">
        <v>27.142857142857142</v>
      </c>
      <c r="F14" s="296"/>
      <c r="G14" s="203" t="s">
        <v>74</v>
      </c>
      <c r="H14" s="245"/>
      <c r="I14" s="245"/>
      <c r="J14" s="245"/>
      <c r="K14" s="206">
        <v>2</v>
      </c>
      <c r="L14" s="23">
        <v>2</v>
      </c>
      <c r="M14" s="56">
        <v>2</v>
      </c>
      <c r="N14" s="56">
        <v>1</v>
      </c>
      <c r="O14" s="56">
        <v>2</v>
      </c>
      <c r="P14" s="56">
        <v>2</v>
      </c>
      <c r="Q14" s="56"/>
      <c r="R14" s="56"/>
      <c r="S14" s="56"/>
      <c r="T14" s="56"/>
      <c r="U14" s="56"/>
      <c r="V14" s="56">
        <v>3</v>
      </c>
      <c r="W14" s="31">
        <v>3</v>
      </c>
      <c r="X14" s="31">
        <v>3</v>
      </c>
      <c r="Y14" s="31">
        <v>3</v>
      </c>
    </row>
    <row r="15" spans="1:25" ht="15">
      <c r="A15" s="12">
        <v>5</v>
      </c>
      <c r="B15" s="58">
        <v>170301110012</v>
      </c>
      <c r="C15" s="58">
        <v>28.57142857142857</v>
      </c>
      <c r="D15" s="58"/>
      <c r="E15" s="58">
        <v>27.857142857142858</v>
      </c>
      <c r="F15" s="297"/>
      <c r="G15" s="319" t="s">
        <v>259</v>
      </c>
      <c r="H15" s="340"/>
      <c r="I15" s="340"/>
      <c r="J15" s="341"/>
      <c r="K15" s="25">
        <f>AVERAGE(K10:K14)</f>
        <v>2.4</v>
      </c>
      <c r="L15" s="25">
        <f>AVERAGE(L10:L14)</f>
        <v>2.4</v>
      </c>
      <c r="M15" s="25">
        <f aca="true" t="shared" si="0" ref="M15:Y15">AVERAGE(M10:M14)</f>
        <v>1.8</v>
      </c>
      <c r="N15" s="25">
        <f t="shared" si="0"/>
        <v>2.4</v>
      </c>
      <c r="O15" s="25">
        <f t="shared" si="0"/>
        <v>2.4</v>
      </c>
      <c r="P15" s="25">
        <f t="shared" si="0"/>
        <v>1.6</v>
      </c>
      <c r="Q15" s="25"/>
      <c r="R15" s="25"/>
      <c r="S15" s="25"/>
      <c r="T15" s="25"/>
      <c r="U15" s="25"/>
      <c r="V15" s="25">
        <f t="shared" si="0"/>
        <v>3</v>
      </c>
      <c r="W15" s="25">
        <f t="shared" si="0"/>
        <v>3</v>
      </c>
      <c r="X15" s="25">
        <f t="shared" si="0"/>
        <v>3</v>
      </c>
      <c r="Y15" s="25">
        <f t="shared" si="0"/>
        <v>3</v>
      </c>
    </row>
    <row r="16" spans="1:25" ht="15">
      <c r="A16" s="12">
        <v>6</v>
      </c>
      <c r="B16" s="38">
        <v>170301110013</v>
      </c>
      <c r="C16" s="38">
        <v>28.57142857142857</v>
      </c>
      <c r="D16" s="38"/>
      <c r="E16" s="38">
        <v>25.71428571428571</v>
      </c>
      <c r="F16" s="298"/>
      <c r="G16" s="351" t="s">
        <v>83</v>
      </c>
      <c r="H16" s="352"/>
      <c r="I16" s="352"/>
      <c r="J16" s="353"/>
      <c r="K16" s="120">
        <f>K15*$H$7/100</f>
        <v>0.8799999999999999</v>
      </c>
      <c r="L16" s="120">
        <f aca="true" t="shared" si="1" ref="L16:Y16">L15*$H$7/100</f>
        <v>0.8799999999999999</v>
      </c>
      <c r="M16" s="120">
        <f t="shared" si="1"/>
        <v>0.66</v>
      </c>
      <c r="N16" s="120">
        <f t="shared" si="1"/>
        <v>0.8799999999999999</v>
      </c>
      <c r="O16" s="120">
        <f t="shared" si="1"/>
        <v>0.8799999999999999</v>
      </c>
      <c r="P16" s="120">
        <f t="shared" si="1"/>
        <v>0.5866666666666667</v>
      </c>
      <c r="Q16" s="120"/>
      <c r="R16" s="120"/>
      <c r="S16" s="120"/>
      <c r="T16" s="120"/>
      <c r="U16" s="120"/>
      <c r="V16" s="120">
        <f t="shared" si="1"/>
        <v>1.1</v>
      </c>
      <c r="W16" s="120">
        <f t="shared" si="1"/>
        <v>1.1</v>
      </c>
      <c r="X16" s="120">
        <f t="shared" si="1"/>
        <v>1.1</v>
      </c>
      <c r="Y16" s="120">
        <f t="shared" si="1"/>
        <v>1.1</v>
      </c>
    </row>
    <row r="17" spans="1:25" ht="14.25">
      <c r="A17" s="12">
        <v>7</v>
      </c>
      <c r="B17" s="58">
        <v>170301110014</v>
      </c>
      <c r="C17" s="58">
        <v>24.285714285714285</v>
      </c>
      <c r="D17" s="270"/>
      <c r="E17" s="58">
        <v>30</v>
      </c>
      <c r="F17" s="273"/>
      <c r="G17" s="274"/>
      <c r="H17" s="274"/>
      <c r="I17" s="274"/>
      <c r="J17" s="274"/>
      <c r="K17" s="246"/>
      <c r="L17" s="24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2">
        <v>8</v>
      </c>
      <c r="B18" s="38">
        <v>170301110015</v>
      </c>
      <c r="C18" s="38">
        <v>26.42857142857143</v>
      </c>
      <c r="D18" s="271"/>
      <c r="E18" s="38">
        <v>29.28571428571429</v>
      </c>
      <c r="F18" s="130"/>
      <c r="G18" s="257"/>
      <c r="H18" s="257"/>
      <c r="I18" s="257"/>
      <c r="J18" s="246"/>
      <c r="K18" s="246"/>
      <c r="L18" s="246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12">
        <v>9</v>
      </c>
      <c r="B19" s="58">
        <v>170301110016</v>
      </c>
      <c r="C19" s="58">
        <v>25</v>
      </c>
      <c r="D19" s="270"/>
      <c r="E19" s="58">
        <v>30.714285714285715</v>
      </c>
      <c r="F19" s="273"/>
      <c r="G19" s="247"/>
      <c r="H19" s="247"/>
      <c r="I19" s="247"/>
      <c r="J19" s="246"/>
      <c r="K19" s="246"/>
      <c r="L19" s="24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2">
        <v>10</v>
      </c>
      <c r="B20" s="38">
        <v>170301110017</v>
      </c>
      <c r="C20" s="38">
        <v>25.71428571428571</v>
      </c>
      <c r="D20" s="271"/>
      <c r="E20" s="38">
        <v>27.142857142857142</v>
      </c>
      <c r="F20" s="130"/>
      <c r="G20" s="258"/>
      <c r="H20" s="246"/>
      <c r="I20" s="246"/>
      <c r="J20" s="246"/>
      <c r="K20" s="247"/>
      <c r="L20" s="246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2">
        <v>11</v>
      </c>
      <c r="B21" s="58">
        <v>170301110019</v>
      </c>
      <c r="C21" s="58">
        <v>22.857142857142858</v>
      </c>
      <c r="D21" s="270"/>
      <c r="E21" s="58">
        <v>30</v>
      </c>
      <c r="F21" s="273"/>
      <c r="G21" s="258"/>
      <c r="H21" s="246"/>
      <c r="I21" s="246"/>
      <c r="J21" s="246"/>
      <c r="K21" s="246"/>
      <c r="L21" s="246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>
      <c r="A22" s="12">
        <v>12</v>
      </c>
      <c r="B22" s="38">
        <v>170301110021</v>
      </c>
      <c r="C22" s="38">
        <v>25.71428571428571</v>
      </c>
      <c r="D22" s="271"/>
      <c r="E22" s="38">
        <v>29.28571428571429</v>
      </c>
      <c r="F22" s="130"/>
      <c r="G22" s="257"/>
      <c r="H22" s="257"/>
      <c r="I22" s="257"/>
      <c r="J22" s="246"/>
      <c r="K22" s="246"/>
      <c r="L22" s="246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12">
        <v>13</v>
      </c>
      <c r="B23" s="58">
        <v>170301110022</v>
      </c>
      <c r="C23" s="58">
        <v>24.285714285714285</v>
      </c>
      <c r="D23" s="270"/>
      <c r="E23" s="58">
        <v>28.57142857142857</v>
      </c>
      <c r="F23" s="273"/>
      <c r="G23" s="257"/>
      <c r="H23" s="257"/>
      <c r="I23" s="257"/>
      <c r="J23" s="246"/>
      <c r="K23" s="246"/>
      <c r="L23" s="246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12">
        <v>14</v>
      </c>
      <c r="B24" s="38">
        <v>170301110023</v>
      </c>
      <c r="C24" s="38">
        <v>25</v>
      </c>
      <c r="D24" s="271"/>
      <c r="E24" s="38">
        <v>26.42857142857143</v>
      </c>
      <c r="F24" s="130"/>
      <c r="G24" s="257"/>
      <c r="H24" s="257"/>
      <c r="I24" s="257"/>
      <c r="J24" s="246"/>
      <c r="K24" s="246"/>
      <c r="L24" s="246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>
      <c r="A25" s="12">
        <v>15</v>
      </c>
      <c r="B25" s="58">
        <v>170301110025</v>
      </c>
      <c r="C25" s="58">
        <v>24.285714285714285</v>
      </c>
      <c r="D25" s="58"/>
      <c r="E25" s="58">
        <v>27.857142857142858</v>
      </c>
      <c r="F25" s="273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>
      <c r="A26" s="12">
        <v>16</v>
      </c>
      <c r="B26" s="38">
        <v>170301110027</v>
      </c>
      <c r="C26" s="38">
        <v>25.71428571428571</v>
      </c>
      <c r="D26" s="38"/>
      <c r="E26" s="38">
        <v>24.285714285714285</v>
      </c>
      <c r="F26" s="130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12">
        <v>17</v>
      </c>
      <c r="B27" s="58">
        <v>170301110028</v>
      </c>
      <c r="C27" s="58">
        <v>25.71428571428571</v>
      </c>
      <c r="D27" s="58"/>
      <c r="E27" s="58">
        <v>27.142857142857142</v>
      </c>
      <c r="F27" s="273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>
      <c r="A28" s="12">
        <v>18</v>
      </c>
      <c r="B28" s="38">
        <v>170301110031</v>
      </c>
      <c r="C28" s="38">
        <v>27.142857142857142</v>
      </c>
      <c r="D28" s="38"/>
      <c r="E28" s="38">
        <v>18.571428571428573</v>
      </c>
      <c r="F28" s="130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>
      <c r="A29" s="12">
        <v>19</v>
      </c>
      <c r="B29" s="58">
        <v>170301110036</v>
      </c>
      <c r="C29" s="58">
        <v>24.285714285714285</v>
      </c>
      <c r="D29" s="58"/>
      <c r="E29" s="58">
        <v>28.57142857142857</v>
      </c>
      <c r="F29" s="273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>
      <c r="A30" s="12">
        <v>20</v>
      </c>
      <c r="B30" s="38">
        <v>170301110037</v>
      </c>
      <c r="C30" s="38">
        <v>23.57142857142857</v>
      </c>
      <c r="D30" s="38"/>
      <c r="E30" s="38">
        <v>29.28571428571429</v>
      </c>
      <c r="F30" s="130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>
      <c r="A31" s="12">
        <v>21</v>
      </c>
      <c r="B31" s="58">
        <v>170301110039</v>
      </c>
      <c r="C31" s="58">
        <v>25.71428571428571</v>
      </c>
      <c r="D31" s="58"/>
      <c r="E31" s="58">
        <v>28.57142857142857</v>
      </c>
      <c r="F31" s="273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25">
      <c r="A32" s="12">
        <v>22</v>
      </c>
      <c r="B32" s="38">
        <v>170301110042</v>
      </c>
      <c r="C32" s="38">
        <v>22.857142857142858</v>
      </c>
      <c r="D32" s="38"/>
      <c r="E32" s="38">
        <v>27.857142857142858</v>
      </c>
      <c r="F32" s="130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>
      <c r="A33" s="12">
        <v>23</v>
      </c>
      <c r="B33" s="58">
        <v>170301110044</v>
      </c>
      <c r="C33" s="58">
        <v>25</v>
      </c>
      <c r="D33" s="58"/>
      <c r="E33" s="58">
        <v>31.428571428571427</v>
      </c>
      <c r="F33" s="273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25">
      <c r="A34" s="12">
        <v>24</v>
      </c>
      <c r="B34" s="38">
        <v>170301110045</v>
      </c>
      <c r="C34" s="38">
        <v>26.42857142857143</v>
      </c>
      <c r="D34" s="38"/>
      <c r="E34" s="38">
        <v>28.57142857142857</v>
      </c>
      <c r="F34" s="130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>
      <c r="A35" s="12">
        <v>25</v>
      </c>
      <c r="B35" s="58">
        <v>170301110046</v>
      </c>
      <c r="C35" s="58">
        <v>25.71428571428571</v>
      </c>
      <c r="D35" s="58"/>
      <c r="E35" s="58">
        <v>29.28571428571429</v>
      </c>
      <c r="F35" s="273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2">
        <v>26</v>
      </c>
      <c r="B36" s="38">
        <v>170301110047</v>
      </c>
      <c r="C36" s="38">
        <v>28.57142857142857</v>
      </c>
      <c r="D36" s="38"/>
      <c r="E36" s="38">
        <v>27.142857142857142</v>
      </c>
      <c r="F36" s="130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>
      <c r="A37" s="12">
        <v>27</v>
      </c>
      <c r="B37" s="58">
        <v>170301110050</v>
      </c>
      <c r="C37" s="58">
        <v>25.71428571428571</v>
      </c>
      <c r="D37" s="58"/>
      <c r="E37" s="58">
        <v>29.28571428571429</v>
      </c>
      <c r="F37" s="273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>
      <c r="A38" s="12">
        <v>28</v>
      </c>
      <c r="B38" s="38">
        <v>170301110051</v>
      </c>
      <c r="C38" s="38">
        <v>26.42857142857143</v>
      </c>
      <c r="D38" s="38"/>
      <c r="E38" s="38">
        <v>27.142857142857142</v>
      </c>
      <c r="F38" s="130"/>
      <c r="G38" s="12"/>
      <c r="H38" s="12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12">
        <v>29</v>
      </c>
      <c r="B39" s="58">
        <v>170301110052</v>
      </c>
      <c r="C39" s="58">
        <v>26.42857142857143</v>
      </c>
      <c r="D39" s="58"/>
      <c r="E39" s="58">
        <v>27.142857142857142</v>
      </c>
      <c r="F39" s="273"/>
      <c r="G39" s="12"/>
      <c r="H39" s="12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>
      <c r="A40" s="12">
        <v>30</v>
      </c>
      <c r="B40" s="38">
        <v>170301110054</v>
      </c>
      <c r="C40" s="38">
        <v>25.71428571428571</v>
      </c>
      <c r="D40" s="38"/>
      <c r="E40" s="38">
        <v>28.57142857142857</v>
      </c>
      <c r="F40" s="130"/>
      <c r="G40" s="12"/>
      <c r="H40" s="12"/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</sheetData>
  <sheetProtection/>
  <mergeCells count="8">
    <mergeCell ref="G15:J15"/>
    <mergeCell ref="G16:J16"/>
    <mergeCell ref="A1:E1"/>
    <mergeCell ref="A2:E2"/>
    <mergeCell ref="A3:E3"/>
    <mergeCell ref="Q3:Y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Y58"/>
  <sheetViews>
    <sheetView zoomScale="70" zoomScaleNormal="70" zoomScalePageLayoutView="0" workbookViewId="0" topLeftCell="N1">
      <selection activeCell="Q15" sqref="Q15:U16"/>
    </sheetView>
  </sheetViews>
  <sheetFormatPr defaultColWidth="11.00390625" defaultRowHeight="15"/>
  <cols>
    <col min="1" max="1" width="8.8515625" style="0" customWidth="1"/>
    <col min="2" max="2" width="18.57421875" style="0" customWidth="1"/>
    <col min="3" max="3" width="12.8515625" style="0" customWidth="1"/>
    <col min="4" max="4" width="5.140625" style="0" bestFit="1" customWidth="1"/>
    <col min="5" max="5" width="37.57421875" style="0" customWidth="1"/>
    <col min="6" max="6" width="5.140625" style="0" bestFit="1" customWidth="1"/>
  </cols>
  <sheetData>
    <row r="1" spans="1:25" ht="14.25">
      <c r="A1" s="301" t="s">
        <v>110</v>
      </c>
      <c r="B1" s="330"/>
      <c r="C1" s="330"/>
      <c r="D1" s="330"/>
      <c r="E1" s="330"/>
      <c r="F1" s="190"/>
      <c r="G1" s="252"/>
      <c r="H1" s="252"/>
      <c r="I1" s="252"/>
      <c r="J1" s="252"/>
      <c r="K1" s="252"/>
      <c r="L1" s="247"/>
      <c r="M1" s="247"/>
      <c r="N1" s="247"/>
      <c r="O1" s="247"/>
      <c r="P1" s="247"/>
      <c r="Q1" s="1"/>
      <c r="R1" s="1"/>
      <c r="S1" s="1"/>
      <c r="T1" s="1"/>
      <c r="U1" s="1"/>
      <c r="V1" s="1"/>
      <c r="W1" s="1"/>
      <c r="X1" s="1"/>
      <c r="Y1" s="1"/>
    </row>
    <row r="2" spans="1:25" ht="15" thickBot="1">
      <c r="A2" s="301" t="s">
        <v>0</v>
      </c>
      <c r="B2" s="330"/>
      <c r="C2" s="330"/>
      <c r="D2" s="330"/>
      <c r="E2" s="330"/>
      <c r="F2" s="190"/>
      <c r="G2" s="253"/>
      <c r="H2" s="34"/>
      <c r="I2" s="34"/>
      <c r="J2" s="251"/>
      <c r="K2" s="251"/>
      <c r="L2" s="246"/>
      <c r="M2" s="246"/>
      <c r="N2" s="246"/>
      <c r="O2" s="246"/>
      <c r="P2" s="246"/>
      <c r="Q2" s="1"/>
      <c r="R2" s="1"/>
      <c r="S2" s="1"/>
      <c r="T2" s="1"/>
      <c r="U2" s="1"/>
      <c r="V2" s="1"/>
      <c r="W2" s="1"/>
      <c r="X2" s="1"/>
      <c r="Y2" s="1"/>
    </row>
    <row r="3" spans="1:25" ht="57.75">
      <c r="A3" s="301" t="s">
        <v>187</v>
      </c>
      <c r="B3" s="330"/>
      <c r="C3" s="330"/>
      <c r="D3" s="330"/>
      <c r="E3" s="330"/>
      <c r="F3" s="190"/>
      <c r="G3" s="78"/>
      <c r="H3" s="153"/>
      <c r="I3" s="78" t="s">
        <v>230</v>
      </c>
      <c r="J3" s="89" t="s">
        <v>231</v>
      </c>
      <c r="K3" s="89" t="s">
        <v>232</v>
      </c>
      <c r="L3" s="246"/>
      <c r="M3" s="247"/>
      <c r="N3" s="247"/>
      <c r="O3" s="246"/>
      <c r="P3" s="246"/>
      <c r="Q3" s="309" t="s">
        <v>254</v>
      </c>
      <c r="R3" s="309"/>
      <c r="S3" s="309"/>
      <c r="T3" s="309"/>
      <c r="U3" s="309"/>
      <c r="V3" s="309"/>
      <c r="W3" s="309"/>
      <c r="X3" s="309"/>
      <c r="Y3" s="310"/>
    </row>
    <row r="4" spans="1:25" ht="28.5">
      <c r="A4" s="301" t="s">
        <v>188</v>
      </c>
      <c r="B4" s="330"/>
      <c r="C4" s="330"/>
      <c r="D4" s="330"/>
      <c r="E4" s="330"/>
      <c r="F4" s="190"/>
      <c r="G4" s="78" t="s">
        <v>256</v>
      </c>
      <c r="H4" s="150"/>
      <c r="I4" s="151"/>
      <c r="J4" s="223" t="s">
        <v>233</v>
      </c>
      <c r="K4" s="223">
        <v>3</v>
      </c>
      <c r="L4" s="246"/>
      <c r="M4" s="247"/>
      <c r="N4" s="247"/>
      <c r="O4" s="246"/>
      <c r="P4" s="246"/>
      <c r="Q4" s="312"/>
      <c r="R4" s="355"/>
      <c r="S4" s="355"/>
      <c r="T4" s="355"/>
      <c r="U4" s="355"/>
      <c r="V4" s="355"/>
      <c r="W4" s="355"/>
      <c r="X4" s="355"/>
      <c r="Y4" s="313"/>
    </row>
    <row r="5" spans="1:25" ht="15">
      <c r="A5" s="301" t="s">
        <v>189</v>
      </c>
      <c r="B5" s="330"/>
      <c r="C5" s="330"/>
      <c r="D5" s="330"/>
      <c r="E5" s="330"/>
      <c r="F5" s="190"/>
      <c r="G5" s="78" t="s">
        <v>234</v>
      </c>
      <c r="H5" s="156">
        <f>D12</f>
        <v>20.833333333333336</v>
      </c>
      <c r="I5" s="151"/>
      <c r="J5" s="224" t="s">
        <v>235</v>
      </c>
      <c r="K5" s="224">
        <v>2</v>
      </c>
      <c r="L5" s="246"/>
      <c r="M5" s="247"/>
      <c r="N5" s="247"/>
      <c r="O5" s="246"/>
      <c r="P5" s="246"/>
      <c r="Q5" s="312"/>
      <c r="R5" s="355"/>
      <c r="S5" s="355"/>
      <c r="T5" s="355"/>
      <c r="U5" s="355"/>
      <c r="V5" s="355"/>
      <c r="W5" s="355"/>
      <c r="X5" s="355"/>
      <c r="Y5" s="313"/>
    </row>
    <row r="6" spans="1:25" ht="15">
      <c r="A6" s="12"/>
      <c r="B6" s="52" t="s">
        <v>1</v>
      </c>
      <c r="C6" s="14" t="s">
        <v>76</v>
      </c>
      <c r="D6" s="124"/>
      <c r="E6" s="124" t="s">
        <v>77</v>
      </c>
      <c r="F6" s="127"/>
      <c r="G6" s="78" t="s">
        <v>236</v>
      </c>
      <c r="H6" s="156">
        <f>F12</f>
        <v>2.083333333333333</v>
      </c>
      <c r="I6" s="151"/>
      <c r="J6" s="225" t="s">
        <v>237</v>
      </c>
      <c r="K6" s="225">
        <v>1</v>
      </c>
      <c r="L6" s="246"/>
      <c r="M6" s="247"/>
      <c r="N6" s="247"/>
      <c r="O6" s="246"/>
      <c r="P6" s="246"/>
      <c r="Q6" s="312"/>
      <c r="R6" s="355"/>
      <c r="S6" s="355"/>
      <c r="T6" s="355"/>
      <c r="U6" s="355"/>
      <c r="V6" s="355"/>
      <c r="W6" s="355"/>
      <c r="X6" s="355"/>
      <c r="Y6" s="313"/>
    </row>
    <row r="7" spans="1:25" ht="58.5" thickBot="1">
      <c r="A7" s="12"/>
      <c r="B7" s="52" t="s">
        <v>2</v>
      </c>
      <c r="C7" s="53" t="s">
        <v>78</v>
      </c>
      <c r="D7" s="207"/>
      <c r="E7" s="207" t="s">
        <v>78</v>
      </c>
      <c r="F7" s="193"/>
      <c r="G7" s="78" t="s">
        <v>238</v>
      </c>
      <c r="H7" s="162">
        <f>AVERAGE(H5:H6)</f>
        <v>11.458333333333334</v>
      </c>
      <c r="I7" s="163">
        <v>0.6</v>
      </c>
      <c r="J7" s="226" t="s">
        <v>239</v>
      </c>
      <c r="K7" s="226">
        <v>0</v>
      </c>
      <c r="L7" s="246"/>
      <c r="M7" s="246"/>
      <c r="N7" s="246"/>
      <c r="O7" s="246"/>
      <c r="P7" s="246"/>
      <c r="Q7" s="315"/>
      <c r="R7" s="315"/>
      <c r="S7" s="315"/>
      <c r="T7" s="315"/>
      <c r="U7" s="315"/>
      <c r="V7" s="315"/>
      <c r="W7" s="315"/>
      <c r="X7" s="315"/>
      <c r="Y7" s="316"/>
    </row>
    <row r="8" spans="1:25" ht="28.5">
      <c r="A8" s="12"/>
      <c r="B8" s="52" t="s">
        <v>3</v>
      </c>
      <c r="C8" s="53" t="s">
        <v>4</v>
      </c>
      <c r="D8" s="53"/>
      <c r="E8" s="53" t="s">
        <v>84</v>
      </c>
      <c r="F8" s="193"/>
      <c r="G8" s="78" t="s">
        <v>240</v>
      </c>
      <c r="H8" s="166" t="s">
        <v>253</v>
      </c>
      <c r="I8" s="167"/>
      <c r="J8" s="167"/>
      <c r="K8" s="16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2"/>
      <c r="B9" s="52" t="s">
        <v>5</v>
      </c>
      <c r="C9" s="53" t="s">
        <v>75</v>
      </c>
      <c r="D9" s="53"/>
      <c r="E9" s="53" t="s">
        <v>75</v>
      </c>
      <c r="F9" s="53"/>
      <c r="G9" s="145"/>
      <c r="H9" s="245"/>
      <c r="I9" s="245"/>
      <c r="J9" s="259"/>
      <c r="K9" s="204" t="s">
        <v>82</v>
      </c>
      <c r="L9" s="54" t="s">
        <v>89</v>
      </c>
      <c r="M9" s="29" t="s">
        <v>97</v>
      </c>
      <c r="N9" s="29" t="s">
        <v>98</v>
      </c>
      <c r="O9" s="29" t="s">
        <v>99</v>
      </c>
      <c r="P9" s="29" t="s">
        <v>100</v>
      </c>
      <c r="Q9" s="29" t="s">
        <v>101</v>
      </c>
      <c r="R9" s="29" t="s">
        <v>102</v>
      </c>
      <c r="S9" s="29" t="s">
        <v>103</v>
      </c>
      <c r="T9" s="29" t="s">
        <v>104</v>
      </c>
      <c r="U9" s="29" t="s">
        <v>109</v>
      </c>
      <c r="V9" s="29" t="s">
        <v>105</v>
      </c>
      <c r="W9" s="29" t="s">
        <v>106</v>
      </c>
      <c r="X9" s="29" t="s">
        <v>107</v>
      </c>
      <c r="Y9" s="29" t="s">
        <v>108</v>
      </c>
    </row>
    <row r="10" spans="1:25" ht="15">
      <c r="A10" s="12"/>
      <c r="B10" s="52" t="s">
        <v>8</v>
      </c>
      <c r="C10" s="53">
        <v>50</v>
      </c>
      <c r="D10" s="86">
        <f>0.55*C10</f>
        <v>27.500000000000004</v>
      </c>
      <c r="E10" s="19">
        <v>50</v>
      </c>
      <c r="F10" s="86">
        <f>0.55*E10</f>
        <v>27.500000000000004</v>
      </c>
      <c r="G10" s="203" t="s">
        <v>6</v>
      </c>
      <c r="H10" s="245"/>
      <c r="I10" s="245"/>
      <c r="J10" s="245"/>
      <c r="K10" s="205">
        <v>3</v>
      </c>
      <c r="L10" s="46">
        <v>3</v>
      </c>
      <c r="M10" s="46">
        <v>3</v>
      </c>
      <c r="N10" s="46">
        <v>3</v>
      </c>
      <c r="O10" s="46">
        <v>3</v>
      </c>
      <c r="P10" s="46">
        <v>3</v>
      </c>
      <c r="Q10" s="46"/>
      <c r="R10" s="46"/>
      <c r="S10" s="46"/>
      <c r="T10" s="46"/>
      <c r="U10" s="46"/>
      <c r="V10" s="46">
        <v>3</v>
      </c>
      <c r="W10" s="46">
        <v>3</v>
      </c>
      <c r="X10" s="46">
        <v>3</v>
      </c>
      <c r="Y10" s="46">
        <v>3</v>
      </c>
    </row>
    <row r="11" spans="1:25" ht="15">
      <c r="A11" s="12">
        <v>1</v>
      </c>
      <c r="B11" s="58">
        <v>170101110005</v>
      </c>
      <c r="C11" s="58">
        <v>27.27272727272727</v>
      </c>
      <c r="D11" s="75">
        <f>COUNTIF(C11:C58,"&gt;="&amp;D10)</f>
        <v>10</v>
      </c>
      <c r="E11" s="58">
        <v>24.5</v>
      </c>
      <c r="F11" s="75">
        <f>COUNTIF(E11:E58,"&gt;="&amp;F10)</f>
        <v>1</v>
      </c>
      <c r="G11" s="203" t="s">
        <v>7</v>
      </c>
      <c r="H11" s="245"/>
      <c r="I11" s="245"/>
      <c r="J11" s="245"/>
      <c r="K11" s="206">
        <v>2</v>
      </c>
      <c r="L11" s="23">
        <v>2</v>
      </c>
      <c r="M11" s="46">
        <v>2</v>
      </c>
      <c r="N11" s="46">
        <v>3</v>
      </c>
      <c r="O11" s="46">
        <v>2</v>
      </c>
      <c r="P11" s="46">
        <v>1</v>
      </c>
      <c r="Q11" s="46"/>
      <c r="R11" s="46"/>
      <c r="S11" s="46"/>
      <c r="T11" s="46"/>
      <c r="U11" s="46"/>
      <c r="V11" s="46">
        <v>3</v>
      </c>
      <c r="W11" s="46">
        <v>3</v>
      </c>
      <c r="X11" s="46">
        <v>3</v>
      </c>
      <c r="Y11" s="46">
        <v>3</v>
      </c>
    </row>
    <row r="12" spans="1:25" ht="15">
      <c r="A12" s="12">
        <v>2</v>
      </c>
      <c r="B12" s="38">
        <v>170101110007</v>
      </c>
      <c r="C12" s="38">
        <v>26.36363636363636</v>
      </c>
      <c r="D12" s="75">
        <f>D11/$A$58*100</f>
        <v>20.833333333333336</v>
      </c>
      <c r="E12" s="38">
        <v>21.5</v>
      </c>
      <c r="F12" s="75">
        <f>F11/$A$58*100</f>
        <v>2.083333333333333</v>
      </c>
      <c r="G12" s="203" t="s">
        <v>72</v>
      </c>
      <c r="H12" s="245"/>
      <c r="I12" s="245"/>
      <c r="J12" s="245"/>
      <c r="K12" s="206">
        <v>2</v>
      </c>
      <c r="L12" s="23">
        <v>3</v>
      </c>
      <c r="M12" s="46">
        <v>1</v>
      </c>
      <c r="N12" s="46">
        <v>2</v>
      </c>
      <c r="O12" s="46">
        <v>3</v>
      </c>
      <c r="P12" s="46">
        <v>1</v>
      </c>
      <c r="Q12" s="46"/>
      <c r="R12" s="46"/>
      <c r="S12" s="46"/>
      <c r="T12" s="46"/>
      <c r="U12" s="46"/>
      <c r="V12" s="46">
        <v>3</v>
      </c>
      <c r="W12" s="46">
        <v>3</v>
      </c>
      <c r="X12" s="46">
        <v>3</v>
      </c>
      <c r="Y12" s="46">
        <v>3</v>
      </c>
    </row>
    <row r="13" spans="1:25" ht="15">
      <c r="A13" s="12">
        <v>3</v>
      </c>
      <c r="B13" s="58">
        <v>170101110010</v>
      </c>
      <c r="C13" s="58">
        <v>25</v>
      </c>
      <c r="D13" s="58"/>
      <c r="E13" s="58">
        <v>11.5</v>
      </c>
      <c r="F13" s="58"/>
      <c r="G13" s="203" t="s">
        <v>73</v>
      </c>
      <c r="H13" s="245"/>
      <c r="I13" s="245"/>
      <c r="J13" s="245"/>
      <c r="K13" s="206">
        <v>3</v>
      </c>
      <c r="L13" s="23">
        <v>2</v>
      </c>
      <c r="M13" s="46">
        <v>1</v>
      </c>
      <c r="N13" s="46">
        <v>3</v>
      </c>
      <c r="O13" s="46">
        <v>2</v>
      </c>
      <c r="P13" s="46">
        <v>1</v>
      </c>
      <c r="Q13" s="46"/>
      <c r="R13" s="46"/>
      <c r="S13" s="46"/>
      <c r="T13" s="46"/>
      <c r="U13" s="46"/>
      <c r="V13" s="46">
        <v>3</v>
      </c>
      <c r="W13" s="46">
        <v>3</v>
      </c>
      <c r="X13" s="46">
        <v>3</v>
      </c>
      <c r="Y13" s="46">
        <v>3</v>
      </c>
    </row>
    <row r="14" spans="1:25" ht="15">
      <c r="A14" s="12">
        <v>4</v>
      </c>
      <c r="B14" s="38">
        <v>170101110011</v>
      </c>
      <c r="C14" s="38">
        <v>29.09090909090909</v>
      </c>
      <c r="D14" s="38"/>
      <c r="E14" s="38">
        <v>25</v>
      </c>
      <c r="F14" s="38"/>
      <c r="G14" s="203" t="s">
        <v>74</v>
      </c>
      <c r="H14" s="245"/>
      <c r="I14" s="245"/>
      <c r="J14" s="245"/>
      <c r="K14" s="206">
        <v>2</v>
      </c>
      <c r="L14" s="23">
        <v>2</v>
      </c>
      <c r="M14" s="46">
        <v>2</v>
      </c>
      <c r="N14" s="46">
        <v>1</v>
      </c>
      <c r="O14" s="46">
        <v>2</v>
      </c>
      <c r="P14" s="46">
        <v>2</v>
      </c>
      <c r="Q14" s="46"/>
      <c r="R14" s="46"/>
      <c r="S14" s="46"/>
      <c r="T14" s="46"/>
      <c r="U14" s="46"/>
      <c r="V14" s="46">
        <v>3</v>
      </c>
      <c r="W14" s="46">
        <v>3</v>
      </c>
      <c r="X14" s="46">
        <v>3</v>
      </c>
      <c r="Y14" s="46">
        <v>3</v>
      </c>
    </row>
    <row r="15" spans="1:25" ht="15">
      <c r="A15" s="12">
        <v>5</v>
      </c>
      <c r="B15" s="58">
        <v>170101110013</v>
      </c>
      <c r="C15" s="58">
        <v>26.36363636363636</v>
      </c>
      <c r="D15" s="58"/>
      <c r="E15" s="58">
        <v>22</v>
      </c>
      <c r="F15" s="270"/>
      <c r="G15" s="319" t="s">
        <v>259</v>
      </c>
      <c r="H15" s="340"/>
      <c r="I15" s="340"/>
      <c r="J15" s="341"/>
      <c r="K15" s="25">
        <f>AVERAGE(K10:K14)</f>
        <v>2.4</v>
      </c>
      <c r="L15" s="25">
        <f>AVERAGE(L10:L14)</f>
        <v>2.4</v>
      </c>
      <c r="M15" s="25">
        <f aca="true" t="shared" si="0" ref="M15:Y15">AVERAGE(M10:M14)</f>
        <v>1.8</v>
      </c>
      <c r="N15" s="25">
        <f t="shared" si="0"/>
        <v>2.4</v>
      </c>
      <c r="O15" s="25"/>
      <c r="P15" s="25">
        <f t="shared" si="0"/>
        <v>1.6</v>
      </c>
      <c r="Q15" s="25"/>
      <c r="R15" s="25"/>
      <c r="S15" s="25"/>
      <c r="T15" s="25"/>
      <c r="U15" s="25"/>
      <c r="V15" s="25">
        <f t="shared" si="0"/>
        <v>3</v>
      </c>
      <c r="W15" s="25">
        <f t="shared" si="0"/>
        <v>3</v>
      </c>
      <c r="X15" s="25">
        <f t="shared" si="0"/>
        <v>3</v>
      </c>
      <c r="Y15" s="25">
        <f t="shared" si="0"/>
        <v>3</v>
      </c>
    </row>
    <row r="16" spans="1:25" ht="15">
      <c r="A16" s="12">
        <v>6</v>
      </c>
      <c r="B16" s="38">
        <v>170101111015</v>
      </c>
      <c r="C16" s="38">
        <v>23.18181818181818</v>
      </c>
      <c r="D16" s="38"/>
      <c r="E16" s="38">
        <v>22.5</v>
      </c>
      <c r="F16" s="271"/>
      <c r="G16" s="351" t="s">
        <v>83</v>
      </c>
      <c r="H16" s="352"/>
      <c r="I16" s="352"/>
      <c r="J16" s="353"/>
      <c r="K16" s="120">
        <f>K15*$H$7/100</f>
        <v>0.275</v>
      </c>
      <c r="L16" s="120">
        <f aca="true" t="shared" si="1" ref="L16:Y16">L15*$H$7/100</f>
        <v>0.275</v>
      </c>
      <c r="M16" s="120">
        <f t="shared" si="1"/>
        <v>0.20625</v>
      </c>
      <c r="N16" s="120">
        <f t="shared" si="1"/>
        <v>0.275</v>
      </c>
      <c r="O16" s="120">
        <f t="shared" si="1"/>
        <v>0</v>
      </c>
      <c r="P16" s="120">
        <f t="shared" si="1"/>
        <v>0.18333333333333335</v>
      </c>
      <c r="Q16" s="120"/>
      <c r="R16" s="120"/>
      <c r="S16" s="120"/>
      <c r="T16" s="120"/>
      <c r="U16" s="120"/>
      <c r="V16" s="120">
        <f t="shared" si="1"/>
        <v>0.34375</v>
      </c>
      <c r="W16" s="120">
        <f t="shared" si="1"/>
        <v>0.34375</v>
      </c>
      <c r="X16" s="120">
        <f t="shared" si="1"/>
        <v>0.34375</v>
      </c>
      <c r="Y16" s="120">
        <f t="shared" si="1"/>
        <v>0.34375</v>
      </c>
    </row>
    <row r="17" spans="1:25" ht="14.25">
      <c r="A17" s="12">
        <v>7</v>
      </c>
      <c r="B17" s="58">
        <v>170101111016</v>
      </c>
      <c r="C17" s="58">
        <v>20.909090909090907</v>
      </c>
      <c r="D17" s="58"/>
      <c r="E17" s="58">
        <v>19</v>
      </c>
      <c r="F17" s="272"/>
      <c r="G17" s="362"/>
      <c r="H17" s="362"/>
      <c r="I17" s="362"/>
      <c r="J17" s="36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2">
        <v>8</v>
      </c>
      <c r="B18" s="38">
        <v>170101111017</v>
      </c>
      <c r="C18" s="38">
        <v>30</v>
      </c>
      <c r="D18" s="38"/>
      <c r="E18" s="38">
        <v>31.5</v>
      </c>
      <c r="F18" s="130"/>
      <c r="G18" s="257"/>
      <c r="H18" s="257"/>
      <c r="I18" s="257"/>
      <c r="J18" s="24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12">
        <v>9</v>
      </c>
      <c r="B19" s="58">
        <v>170101111018</v>
      </c>
      <c r="C19" s="58">
        <v>27.727272727272727</v>
      </c>
      <c r="D19" s="58"/>
      <c r="E19" s="58">
        <v>24</v>
      </c>
      <c r="F19" s="270"/>
      <c r="G19" s="333"/>
      <c r="H19" s="333"/>
      <c r="I19" s="333"/>
      <c r="J19" s="24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2">
        <v>10</v>
      </c>
      <c r="B20" s="38">
        <v>170301110004</v>
      </c>
      <c r="C20" s="38">
        <v>29.28571428571429</v>
      </c>
      <c r="D20" s="38"/>
      <c r="E20" s="38">
        <v>19.28571428571429</v>
      </c>
      <c r="F20" s="271"/>
      <c r="G20" s="258"/>
      <c r="H20" s="334"/>
      <c r="I20" s="334"/>
      <c r="J20" s="246"/>
      <c r="K20" s="3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2">
        <v>11</v>
      </c>
      <c r="B21" s="58">
        <v>170301110006</v>
      </c>
      <c r="C21" s="58">
        <v>20.714285714285715</v>
      </c>
      <c r="D21" s="58"/>
      <c r="E21" s="58">
        <v>12.142857142857142</v>
      </c>
      <c r="F21" s="270"/>
      <c r="G21" s="258"/>
      <c r="H21" s="334"/>
      <c r="I21" s="334"/>
      <c r="J21" s="24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>
      <c r="A22" s="12">
        <v>12</v>
      </c>
      <c r="B22" s="38">
        <v>170301110007</v>
      </c>
      <c r="C22" s="38">
        <v>10.714285714285714</v>
      </c>
      <c r="D22" s="38"/>
      <c r="E22" s="38">
        <v>0</v>
      </c>
      <c r="F22" s="130"/>
      <c r="G22" s="257"/>
      <c r="H22" s="257"/>
      <c r="I22" s="257"/>
      <c r="J22" s="24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12">
        <v>13</v>
      </c>
      <c r="B23" s="58">
        <v>170301110008</v>
      </c>
      <c r="C23" s="58">
        <v>21.428571428571427</v>
      </c>
      <c r="D23" s="58"/>
      <c r="E23" s="58">
        <v>10</v>
      </c>
      <c r="F23" s="273"/>
      <c r="G23" s="12"/>
      <c r="H23" s="12"/>
      <c r="I23" s="1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12">
        <v>14</v>
      </c>
      <c r="B24" s="38">
        <v>170301110012</v>
      </c>
      <c r="C24" s="38">
        <v>21.428571428571427</v>
      </c>
      <c r="D24" s="38"/>
      <c r="E24" s="38">
        <v>10.714285714285714</v>
      </c>
      <c r="F24" s="130"/>
      <c r="G24" s="12"/>
      <c r="H24" s="12"/>
      <c r="I24" s="1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>
      <c r="A25" s="12">
        <v>15</v>
      </c>
      <c r="B25" s="58">
        <v>170301110013</v>
      </c>
      <c r="C25" s="58">
        <v>25</v>
      </c>
      <c r="D25" s="58"/>
      <c r="E25" s="58">
        <v>13.571428571428571</v>
      </c>
      <c r="F25" s="273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>
      <c r="A26" s="12">
        <v>16</v>
      </c>
      <c r="B26" s="38">
        <v>170301110014</v>
      </c>
      <c r="C26" s="38">
        <v>16.428571428571427</v>
      </c>
      <c r="D26" s="38"/>
      <c r="E26" s="38">
        <v>7.857142857142857</v>
      </c>
      <c r="F26" s="130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12">
        <v>17</v>
      </c>
      <c r="B27" s="58">
        <v>170301110015</v>
      </c>
      <c r="C27" s="58">
        <v>16.428571428571427</v>
      </c>
      <c r="D27" s="58"/>
      <c r="E27" s="58">
        <v>8.571428571428571</v>
      </c>
      <c r="F27" s="273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>
      <c r="A28" s="12">
        <v>18</v>
      </c>
      <c r="B28" s="38">
        <v>170301110016</v>
      </c>
      <c r="C28" s="38">
        <v>24.285714285714285</v>
      </c>
      <c r="D28" s="38"/>
      <c r="E28" s="38">
        <v>12.857142857142856</v>
      </c>
      <c r="F28" s="130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>
      <c r="A29" s="12">
        <v>19</v>
      </c>
      <c r="B29" s="58">
        <v>170301110017</v>
      </c>
      <c r="C29" s="58">
        <v>23.57142857142857</v>
      </c>
      <c r="D29" s="58"/>
      <c r="E29" s="58">
        <v>14.285714285714285</v>
      </c>
      <c r="F29" s="273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>
      <c r="A30" s="12">
        <v>20</v>
      </c>
      <c r="B30" s="38">
        <v>170301110019</v>
      </c>
      <c r="C30" s="38">
        <v>21.428571428571427</v>
      </c>
      <c r="D30" s="38"/>
      <c r="E30" s="38">
        <v>15.714285714285714</v>
      </c>
      <c r="F30" s="130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>
      <c r="A31" s="12">
        <v>21</v>
      </c>
      <c r="B31" s="58">
        <v>170301110020</v>
      </c>
      <c r="C31" s="58">
        <v>1.4285714285714286</v>
      </c>
      <c r="D31" s="58"/>
      <c r="E31" s="58">
        <v>0</v>
      </c>
      <c r="F31" s="273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25">
      <c r="A32" s="12">
        <v>22</v>
      </c>
      <c r="B32" s="38">
        <v>170301110021</v>
      </c>
      <c r="C32" s="38">
        <v>26.42857142857143</v>
      </c>
      <c r="D32" s="38"/>
      <c r="E32" s="38">
        <v>16.428571428571427</v>
      </c>
      <c r="F32" s="130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>
      <c r="A33" s="12">
        <v>23</v>
      </c>
      <c r="B33" s="58">
        <v>170301110022</v>
      </c>
      <c r="C33" s="58">
        <v>30</v>
      </c>
      <c r="D33" s="58"/>
      <c r="E33" s="58">
        <v>20.714285714285715</v>
      </c>
      <c r="F33" s="273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25">
      <c r="A34" s="12">
        <v>24</v>
      </c>
      <c r="B34" s="38">
        <v>170301110023</v>
      </c>
      <c r="C34" s="38">
        <v>30</v>
      </c>
      <c r="D34" s="38"/>
      <c r="E34" s="38">
        <v>17.142857142857142</v>
      </c>
      <c r="F34" s="130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>
      <c r="A35" s="12">
        <v>25</v>
      </c>
      <c r="B35" s="58">
        <v>170301110025</v>
      </c>
      <c r="C35" s="58">
        <v>28.57142857142857</v>
      </c>
      <c r="D35" s="58"/>
      <c r="E35" s="58">
        <v>14.285714285714285</v>
      </c>
      <c r="F35" s="273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2">
        <v>26</v>
      </c>
      <c r="B36" s="38">
        <v>170301110027</v>
      </c>
      <c r="C36" s="38">
        <v>21.428571428571427</v>
      </c>
      <c r="D36" s="38"/>
      <c r="E36" s="38">
        <v>21.428571428571427</v>
      </c>
      <c r="F36" s="130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>
      <c r="A37" s="12">
        <v>27</v>
      </c>
      <c r="B37" s="58">
        <v>170301110028</v>
      </c>
      <c r="C37" s="58">
        <v>28.57142857142857</v>
      </c>
      <c r="D37" s="58"/>
      <c r="E37" s="58">
        <v>17.142857142857142</v>
      </c>
      <c r="F37" s="273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>
      <c r="A38" s="12">
        <v>28</v>
      </c>
      <c r="B38" s="38">
        <v>170301110031</v>
      </c>
      <c r="C38" s="38">
        <v>21.428571428571427</v>
      </c>
      <c r="D38" s="38"/>
      <c r="E38" s="38">
        <v>10</v>
      </c>
      <c r="F38" s="130"/>
      <c r="G38" s="12"/>
      <c r="H38" s="12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12">
        <v>29</v>
      </c>
      <c r="B39" s="58">
        <v>170301110036</v>
      </c>
      <c r="C39" s="58">
        <v>23.57142857142857</v>
      </c>
      <c r="D39" s="58"/>
      <c r="E39" s="58">
        <v>17.857142857142858</v>
      </c>
      <c r="F39" s="273"/>
      <c r="G39" s="12"/>
      <c r="H39" s="12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>
      <c r="A40" s="12">
        <v>30</v>
      </c>
      <c r="B40" s="38">
        <v>170301110037</v>
      </c>
      <c r="C40" s="38">
        <v>26.42857142857143</v>
      </c>
      <c r="D40" s="38"/>
      <c r="E40" s="38">
        <v>12.142857142857142</v>
      </c>
      <c r="F40" s="130"/>
      <c r="G40" s="12"/>
      <c r="H40" s="12"/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>
      <c r="A41" s="12">
        <v>31</v>
      </c>
      <c r="B41" s="58">
        <v>170301110039</v>
      </c>
      <c r="C41" s="58">
        <v>18.571428571428573</v>
      </c>
      <c r="D41" s="58"/>
      <c r="E41" s="58">
        <v>9.285714285714286</v>
      </c>
      <c r="F41" s="273"/>
      <c r="G41" s="12"/>
      <c r="H41" s="12"/>
      <c r="I41" s="1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>
      <c r="A42" s="12">
        <v>32</v>
      </c>
      <c r="B42" s="38">
        <v>170301110042</v>
      </c>
      <c r="C42" s="38">
        <v>23.57142857142857</v>
      </c>
      <c r="D42" s="38"/>
      <c r="E42" s="38">
        <v>18.571428571428573</v>
      </c>
      <c r="F42" s="130"/>
      <c r="G42" s="12"/>
      <c r="H42" s="12"/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>
      <c r="A43" s="12">
        <v>33</v>
      </c>
      <c r="B43" s="58">
        <v>170301110044</v>
      </c>
      <c r="C43" s="58">
        <v>21.428571428571427</v>
      </c>
      <c r="D43" s="58"/>
      <c r="E43" s="58">
        <v>12.857142857142856</v>
      </c>
      <c r="F43" s="273"/>
      <c r="G43" s="12"/>
      <c r="H43" s="12"/>
      <c r="I43" s="1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25">
      <c r="A44" s="12">
        <v>34</v>
      </c>
      <c r="B44" s="38">
        <v>170301110045</v>
      </c>
      <c r="C44" s="38">
        <v>24.285714285714285</v>
      </c>
      <c r="D44" s="38"/>
      <c r="E44" s="38">
        <v>13.571428571428571</v>
      </c>
      <c r="F44" s="130"/>
      <c r="G44" s="12"/>
      <c r="H44" s="12"/>
      <c r="I44" s="1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>
      <c r="A45" s="12">
        <v>35</v>
      </c>
      <c r="B45" s="58">
        <v>170301110046</v>
      </c>
      <c r="C45" s="58">
        <v>20.714285714285715</v>
      </c>
      <c r="D45" s="58"/>
      <c r="E45" s="58">
        <v>11.428571428571429</v>
      </c>
      <c r="F45" s="273"/>
      <c r="G45" s="12"/>
      <c r="H45" s="12"/>
      <c r="I45" s="1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6" ht="14.25">
      <c r="A46" s="12">
        <v>36</v>
      </c>
      <c r="B46" s="38">
        <v>170301110047</v>
      </c>
      <c r="C46" s="58">
        <v>27.142857142857142</v>
      </c>
      <c r="D46" s="58"/>
      <c r="E46" s="58">
        <v>13.571428571428571</v>
      </c>
      <c r="F46" s="273"/>
    </row>
    <row r="47" spans="1:6" ht="14.25">
      <c r="A47" s="12">
        <v>37</v>
      </c>
      <c r="B47" s="58">
        <v>170301110048</v>
      </c>
      <c r="C47" s="38">
        <v>2.142857142857143</v>
      </c>
      <c r="D47" s="38"/>
      <c r="E47" s="38">
        <v>0</v>
      </c>
      <c r="F47" s="130"/>
    </row>
    <row r="48" spans="1:6" ht="14.25">
      <c r="A48" s="12">
        <v>38</v>
      </c>
      <c r="B48" s="38">
        <v>170301110050</v>
      </c>
      <c r="C48" s="58">
        <v>22.142857142857142</v>
      </c>
      <c r="D48" s="58"/>
      <c r="E48" s="58">
        <v>14.285714285714285</v>
      </c>
      <c r="F48" s="273"/>
    </row>
    <row r="49" spans="1:6" ht="14.25">
      <c r="A49" s="12">
        <v>39</v>
      </c>
      <c r="B49" s="58">
        <v>170301110052</v>
      </c>
      <c r="C49" s="38">
        <v>22.857142857142858</v>
      </c>
      <c r="D49" s="38"/>
      <c r="E49" s="38">
        <v>7.142857142857142</v>
      </c>
      <c r="F49" s="130"/>
    </row>
    <row r="50" spans="1:6" ht="14.25">
      <c r="A50" s="12">
        <v>40</v>
      </c>
      <c r="B50" s="38">
        <v>170301110054</v>
      </c>
      <c r="C50" s="58">
        <v>30.714285714285715</v>
      </c>
      <c r="D50" s="58"/>
      <c r="E50" s="58">
        <v>19.28571428571429</v>
      </c>
      <c r="F50" s="273"/>
    </row>
    <row r="51" spans="1:6" ht="14.25">
      <c r="A51" s="12">
        <v>41</v>
      </c>
      <c r="B51" s="58">
        <v>170301111056</v>
      </c>
      <c r="C51" s="38">
        <v>27.857142857142858</v>
      </c>
      <c r="D51" s="38"/>
      <c r="E51" s="38">
        <v>17.142857142857142</v>
      </c>
      <c r="F51" s="130"/>
    </row>
    <row r="52" spans="1:6" ht="14.25">
      <c r="A52" s="12">
        <v>42</v>
      </c>
      <c r="B52" s="38">
        <v>170301111057</v>
      </c>
      <c r="C52" s="58">
        <v>26.42857142857143</v>
      </c>
      <c r="D52" s="58"/>
      <c r="E52" s="58">
        <v>12.857142857142856</v>
      </c>
      <c r="F52" s="273"/>
    </row>
    <row r="53" spans="1:6" ht="14.25">
      <c r="A53" s="12">
        <v>43</v>
      </c>
      <c r="B53" s="58">
        <v>170301111058</v>
      </c>
      <c r="C53" s="38">
        <v>9.285714285714286</v>
      </c>
      <c r="D53" s="38"/>
      <c r="E53" s="38">
        <v>0</v>
      </c>
      <c r="F53" s="130"/>
    </row>
    <row r="54" spans="1:6" ht="14.25">
      <c r="A54" s="12">
        <v>44</v>
      </c>
      <c r="B54" s="38">
        <v>170301111059</v>
      </c>
      <c r="C54" s="58">
        <v>5</v>
      </c>
      <c r="D54" s="58"/>
      <c r="E54" s="58">
        <v>0</v>
      </c>
      <c r="F54" s="273"/>
    </row>
    <row r="55" spans="1:6" ht="14.25">
      <c r="A55" s="12">
        <v>45</v>
      </c>
      <c r="B55" s="58">
        <v>170301111060</v>
      </c>
      <c r="C55" s="38">
        <v>20.714285714285715</v>
      </c>
      <c r="D55" s="38"/>
      <c r="E55" s="38">
        <v>18.571428571428573</v>
      </c>
      <c r="F55" s="130"/>
    </row>
    <row r="56" spans="1:6" ht="14.25">
      <c r="A56" s="12">
        <v>46</v>
      </c>
      <c r="B56" s="38">
        <v>170301111061</v>
      </c>
      <c r="C56" s="58">
        <v>8.571428571428571</v>
      </c>
      <c r="D56" s="58"/>
      <c r="E56" s="58">
        <v>12.142857142857142</v>
      </c>
      <c r="F56" s="273"/>
    </row>
    <row r="57" spans="1:6" ht="14.25">
      <c r="A57" s="12">
        <v>47</v>
      </c>
      <c r="B57" s="58">
        <v>170301111063</v>
      </c>
      <c r="C57" s="38">
        <v>12.857142857142856</v>
      </c>
      <c r="D57" s="38"/>
      <c r="E57" s="38">
        <v>7.142857142857142</v>
      </c>
      <c r="F57" s="130"/>
    </row>
    <row r="58" spans="1:6" ht="14.25">
      <c r="A58" s="12">
        <v>48</v>
      </c>
      <c r="B58" s="38">
        <v>170301111064</v>
      </c>
      <c r="C58" s="58">
        <v>0</v>
      </c>
      <c r="D58" s="58"/>
      <c r="E58" s="58">
        <v>0</v>
      </c>
      <c r="F58" s="273"/>
    </row>
  </sheetData>
  <sheetProtection/>
  <mergeCells count="12">
    <mergeCell ref="A1:E1"/>
    <mergeCell ref="A2:E2"/>
    <mergeCell ref="A3:E3"/>
    <mergeCell ref="Q3:Y7"/>
    <mergeCell ref="A4:E4"/>
    <mergeCell ref="A5:E5"/>
    <mergeCell ref="G15:J15"/>
    <mergeCell ref="G16:J16"/>
    <mergeCell ref="G17:J17"/>
    <mergeCell ref="G19:I19"/>
    <mergeCell ref="H20:I20"/>
    <mergeCell ref="H21:I21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Y43"/>
  <sheetViews>
    <sheetView zoomScale="80" zoomScaleNormal="80" zoomScalePageLayoutView="0" workbookViewId="0" topLeftCell="E4">
      <selection activeCell="S15" sqref="S15:V16"/>
    </sheetView>
  </sheetViews>
  <sheetFormatPr defaultColWidth="9.140625" defaultRowHeight="15"/>
  <cols>
    <col min="2" max="2" width="15.8515625" style="0" bestFit="1" customWidth="1"/>
    <col min="3" max="3" width="12.8515625" style="0" bestFit="1" customWidth="1"/>
    <col min="4" max="4" width="12.8515625" style="0" customWidth="1"/>
    <col min="5" max="5" width="12.8515625" style="0" bestFit="1" customWidth="1"/>
    <col min="6" max="6" width="12.8515625" style="0" customWidth="1"/>
    <col min="7" max="7" width="39.8515625" style="0" customWidth="1"/>
    <col min="8" max="8" width="8.140625" style="0" bestFit="1" customWidth="1"/>
    <col min="9" max="9" width="11.140625" style="0" customWidth="1"/>
    <col min="10" max="10" width="17.421875" style="0" bestFit="1" customWidth="1"/>
    <col min="11" max="11" width="10.57421875" style="0" bestFit="1" customWidth="1"/>
  </cols>
  <sheetData>
    <row r="1" spans="1:25" ht="14.25">
      <c r="A1" s="301" t="s">
        <v>110</v>
      </c>
      <c r="B1" s="330"/>
      <c r="C1" s="330"/>
      <c r="D1" s="330"/>
      <c r="E1" s="330"/>
      <c r="F1" s="190"/>
      <c r="G1" s="252"/>
      <c r="H1" s="252"/>
      <c r="I1" s="252"/>
      <c r="J1" s="252"/>
      <c r="K1" s="252"/>
      <c r="L1" s="247"/>
      <c r="M1" s="247"/>
      <c r="N1" s="247"/>
      <c r="O1" s="247"/>
      <c r="P1" s="247"/>
      <c r="Q1" s="1"/>
      <c r="R1" s="1"/>
      <c r="S1" s="1"/>
      <c r="T1" s="1"/>
      <c r="U1" s="1"/>
      <c r="V1" s="1"/>
      <c r="W1" s="1"/>
      <c r="X1" s="1"/>
      <c r="Y1" s="1"/>
    </row>
    <row r="2" spans="1:25" ht="14.25">
      <c r="A2" s="301" t="s">
        <v>0</v>
      </c>
      <c r="B2" s="330"/>
      <c r="C2" s="330"/>
      <c r="D2" s="330"/>
      <c r="E2" s="330"/>
      <c r="F2" s="190"/>
      <c r="G2" s="253"/>
      <c r="H2" s="34"/>
      <c r="I2" s="34"/>
      <c r="J2" s="251"/>
      <c r="K2" s="251"/>
      <c r="L2" s="246"/>
      <c r="M2" s="246"/>
      <c r="N2" s="246"/>
      <c r="O2" s="246"/>
      <c r="P2" s="246"/>
      <c r="Q2" s="1"/>
      <c r="R2" s="1"/>
      <c r="S2" s="1"/>
      <c r="T2" s="1"/>
      <c r="U2" s="1"/>
      <c r="V2" s="1"/>
      <c r="W2" s="1"/>
      <c r="X2" s="1"/>
      <c r="Y2" s="1"/>
    </row>
    <row r="3" spans="1:25" ht="43.5">
      <c r="A3" s="301" t="s">
        <v>190</v>
      </c>
      <c r="B3" s="330"/>
      <c r="C3" s="330"/>
      <c r="D3" s="330"/>
      <c r="E3" s="330"/>
      <c r="F3" s="190"/>
      <c r="G3" s="78"/>
      <c r="H3" s="153"/>
      <c r="I3" s="78" t="s">
        <v>230</v>
      </c>
      <c r="J3" s="89" t="s">
        <v>231</v>
      </c>
      <c r="K3" s="89" t="s">
        <v>232</v>
      </c>
      <c r="L3" s="246"/>
      <c r="M3" s="247"/>
      <c r="N3" s="247"/>
      <c r="O3" s="246"/>
      <c r="P3" s="246"/>
      <c r="Q3" s="355" t="s">
        <v>254</v>
      </c>
      <c r="R3" s="355"/>
      <c r="S3" s="355"/>
      <c r="T3" s="355"/>
      <c r="U3" s="355"/>
      <c r="V3" s="355"/>
      <c r="W3" s="355"/>
      <c r="X3" s="355"/>
      <c r="Y3" s="355"/>
    </row>
    <row r="4" spans="1:25" ht="15">
      <c r="A4" s="301" t="s">
        <v>191</v>
      </c>
      <c r="B4" s="330"/>
      <c r="C4" s="330"/>
      <c r="D4" s="330"/>
      <c r="E4" s="330"/>
      <c r="F4" s="190"/>
      <c r="G4" s="78" t="s">
        <v>256</v>
      </c>
      <c r="H4" s="150"/>
      <c r="I4" s="151"/>
      <c r="J4" s="223" t="s">
        <v>233</v>
      </c>
      <c r="K4" s="223">
        <v>3</v>
      </c>
      <c r="L4" s="246"/>
      <c r="M4" s="247"/>
      <c r="N4" s="247"/>
      <c r="O4" s="246"/>
      <c r="P4" s="246"/>
      <c r="Q4" s="355"/>
      <c r="R4" s="355"/>
      <c r="S4" s="355"/>
      <c r="T4" s="355"/>
      <c r="U4" s="355"/>
      <c r="V4" s="355"/>
      <c r="W4" s="355"/>
      <c r="X4" s="355"/>
      <c r="Y4" s="355"/>
    </row>
    <row r="5" spans="1:25" ht="15">
      <c r="A5" s="301" t="s">
        <v>192</v>
      </c>
      <c r="B5" s="330"/>
      <c r="C5" s="330"/>
      <c r="D5" s="330"/>
      <c r="E5" s="330"/>
      <c r="F5" s="190"/>
      <c r="G5" s="78" t="s">
        <v>234</v>
      </c>
      <c r="H5" s="156">
        <f>D12</f>
        <v>93.93939393939394</v>
      </c>
      <c r="I5" s="151"/>
      <c r="J5" s="224" t="s">
        <v>235</v>
      </c>
      <c r="K5" s="224">
        <v>2</v>
      </c>
      <c r="L5" s="246"/>
      <c r="M5" s="247"/>
      <c r="N5" s="247"/>
      <c r="O5" s="246"/>
      <c r="P5" s="246"/>
      <c r="Q5" s="355"/>
      <c r="R5" s="355"/>
      <c r="S5" s="355"/>
      <c r="T5" s="355"/>
      <c r="U5" s="355"/>
      <c r="V5" s="355"/>
      <c r="W5" s="355"/>
      <c r="X5" s="355"/>
      <c r="Y5" s="355"/>
    </row>
    <row r="6" spans="1:25" ht="15">
      <c r="A6" s="12"/>
      <c r="B6" s="52" t="s">
        <v>1</v>
      </c>
      <c r="C6" s="14" t="s">
        <v>76</v>
      </c>
      <c r="D6" s="124"/>
      <c r="E6" s="124" t="s">
        <v>77</v>
      </c>
      <c r="F6" s="127"/>
      <c r="G6" s="78" t="s">
        <v>236</v>
      </c>
      <c r="H6" s="156">
        <f>F12</f>
        <v>90.9090909090909</v>
      </c>
      <c r="I6" s="151"/>
      <c r="J6" s="225" t="s">
        <v>237</v>
      </c>
      <c r="K6" s="225">
        <v>1</v>
      </c>
      <c r="L6" s="246"/>
      <c r="M6" s="247"/>
      <c r="N6" s="247"/>
      <c r="O6" s="246"/>
      <c r="P6" s="246"/>
      <c r="Q6" s="355"/>
      <c r="R6" s="355"/>
      <c r="S6" s="355"/>
      <c r="T6" s="355"/>
      <c r="U6" s="355"/>
      <c r="V6" s="355"/>
      <c r="W6" s="355"/>
      <c r="X6" s="355"/>
      <c r="Y6" s="355"/>
    </row>
    <row r="7" spans="1:25" ht="15">
      <c r="A7" s="12"/>
      <c r="B7" s="52" t="s">
        <v>2</v>
      </c>
      <c r="C7" s="53" t="s">
        <v>78</v>
      </c>
      <c r="D7" s="207"/>
      <c r="E7" s="207" t="s">
        <v>78</v>
      </c>
      <c r="F7" s="193"/>
      <c r="G7" s="78" t="s">
        <v>238</v>
      </c>
      <c r="H7" s="162">
        <f>AVERAGE(H5:H6)</f>
        <v>92.42424242424242</v>
      </c>
      <c r="I7" s="163">
        <v>0.6</v>
      </c>
      <c r="J7" s="226" t="s">
        <v>239</v>
      </c>
      <c r="K7" s="226">
        <v>0</v>
      </c>
      <c r="L7" s="246"/>
      <c r="M7" s="246"/>
      <c r="N7" s="246"/>
      <c r="O7" s="246"/>
      <c r="P7" s="246"/>
      <c r="Q7" s="355"/>
      <c r="R7" s="355"/>
      <c r="S7" s="355"/>
      <c r="T7" s="355"/>
      <c r="U7" s="355"/>
      <c r="V7" s="355"/>
      <c r="W7" s="355"/>
      <c r="X7" s="355"/>
      <c r="Y7" s="355"/>
    </row>
    <row r="8" spans="1:25" ht="28.5">
      <c r="A8" s="12"/>
      <c r="B8" s="52" t="s">
        <v>3</v>
      </c>
      <c r="C8" s="53" t="s">
        <v>4</v>
      </c>
      <c r="D8" s="207"/>
      <c r="E8" s="207" t="s">
        <v>84</v>
      </c>
      <c r="F8" s="193"/>
      <c r="G8" s="78" t="s">
        <v>240</v>
      </c>
      <c r="H8" s="166" t="s">
        <v>114</v>
      </c>
      <c r="I8" s="167"/>
      <c r="J8" s="167"/>
      <c r="K8" s="167"/>
      <c r="L8" s="246"/>
      <c r="M8" s="246"/>
      <c r="N8" s="246"/>
      <c r="O8" s="246"/>
      <c r="P8" s="246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2"/>
      <c r="B9" s="52" t="s">
        <v>5</v>
      </c>
      <c r="C9" s="53" t="s">
        <v>193</v>
      </c>
      <c r="D9" s="53"/>
      <c r="E9" s="53" t="s">
        <v>193</v>
      </c>
      <c r="F9" s="218"/>
      <c r="G9" s="216"/>
      <c r="H9" s="245"/>
      <c r="I9" s="245"/>
      <c r="J9" s="259"/>
      <c r="K9" s="217" t="s">
        <v>82</v>
      </c>
      <c r="L9" s="211" t="s">
        <v>89</v>
      </c>
      <c r="M9" s="212" t="s">
        <v>97</v>
      </c>
      <c r="N9" s="212" t="s">
        <v>98</v>
      </c>
      <c r="O9" s="212" t="s">
        <v>99</v>
      </c>
      <c r="P9" s="212" t="s">
        <v>100</v>
      </c>
      <c r="Q9" s="29" t="s">
        <v>101</v>
      </c>
      <c r="R9" s="29" t="s">
        <v>102</v>
      </c>
      <c r="S9" s="29" t="s">
        <v>103</v>
      </c>
      <c r="T9" s="29" t="s">
        <v>104</v>
      </c>
      <c r="U9" s="29" t="s">
        <v>109</v>
      </c>
      <c r="V9" s="29" t="s">
        <v>105</v>
      </c>
      <c r="W9" s="29" t="s">
        <v>106</v>
      </c>
      <c r="X9" s="29" t="s">
        <v>107</v>
      </c>
      <c r="Y9" s="29" t="s">
        <v>108</v>
      </c>
    </row>
    <row r="10" spans="1:25" ht="15">
      <c r="A10" s="12"/>
      <c r="B10" s="52" t="s">
        <v>8</v>
      </c>
      <c r="C10" s="53">
        <v>50</v>
      </c>
      <c r="D10" s="86">
        <f>0.55*C10</f>
        <v>27.500000000000004</v>
      </c>
      <c r="E10" s="19">
        <v>50</v>
      </c>
      <c r="F10" s="86">
        <f>0.55*E10</f>
        <v>27.500000000000004</v>
      </c>
      <c r="G10" s="203" t="s">
        <v>6</v>
      </c>
      <c r="H10" s="245"/>
      <c r="I10" s="245"/>
      <c r="J10" s="245"/>
      <c r="K10" s="205">
        <v>2</v>
      </c>
      <c r="L10" s="46">
        <v>3</v>
      </c>
      <c r="M10" s="46">
        <v>2</v>
      </c>
      <c r="N10" s="46">
        <v>3</v>
      </c>
      <c r="O10" s="46">
        <v>3</v>
      </c>
      <c r="P10" s="46">
        <v>2</v>
      </c>
      <c r="Q10" s="46">
        <v>2</v>
      </c>
      <c r="R10" s="46">
        <v>3</v>
      </c>
      <c r="S10" s="31"/>
      <c r="T10" s="31"/>
      <c r="U10" s="31"/>
      <c r="V10" s="31"/>
      <c r="W10" s="39">
        <v>3</v>
      </c>
      <c r="X10" s="39">
        <v>3</v>
      </c>
      <c r="Y10" s="39">
        <v>3</v>
      </c>
    </row>
    <row r="11" spans="1:25" ht="15">
      <c r="A11" s="12">
        <v>1</v>
      </c>
      <c r="B11" s="43">
        <v>170301110006</v>
      </c>
      <c r="C11" s="67">
        <v>38</v>
      </c>
      <c r="D11" s="75">
        <f>COUNTIF(C11:C43,"&gt;="&amp;D10)</f>
        <v>31</v>
      </c>
      <c r="E11" s="67">
        <v>39</v>
      </c>
      <c r="F11" s="75">
        <f>COUNTIF(E11:E43,"&gt;="&amp;F10)</f>
        <v>30</v>
      </c>
      <c r="G11" s="203" t="s">
        <v>7</v>
      </c>
      <c r="H11" s="245"/>
      <c r="I11" s="245"/>
      <c r="J11" s="245"/>
      <c r="K11" s="206">
        <v>3</v>
      </c>
      <c r="L11" s="23">
        <v>1</v>
      </c>
      <c r="M11" s="23">
        <v>3</v>
      </c>
      <c r="N11" s="23">
        <v>1</v>
      </c>
      <c r="O11" s="23">
        <v>1</v>
      </c>
      <c r="P11" s="23">
        <v>3</v>
      </c>
      <c r="Q11" s="23">
        <v>3</v>
      </c>
      <c r="R11" s="23">
        <v>1</v>
      </c>
      <c r="S11" s="31"/>
      <c r="T11" s="31"/>
      <c r="U11" s="31"/>
      <c r="V11" s="31"/>
      <c r="W11" s="39">
        <v>3</v>
      </c>
      <c r="X11" s="39">
        <v>3</v>
      </c>
      <c r="Y11" s="39">
        <v>3</v>
      </c>
    </row>
    <row r="12" spans="1:25" ht="15">
      <c r="A12" s="12">
        <v>2</v>
      </c>
      <c r="B12" s="43">
        <v>170301110007</v>
      </c>
      <c r="C12" s="67">
        <v>34</v>
      </c>
      <c r="D12" s="75">
        <f>D11/$A$43*100</f>
        <v>93.93939393939394</v>
      </c>
      <c r="E12" s="67">
        <v>36</v>
      </c>
      <c r="F12" s="75">
        <f>F11/$A$43*100</f>
        <v>90.9090909090909</v>
      </c>
      <c r="G12" s="203" t="s">
        <v>72</v>
      </c>
      <c r="H12" s="245"/>
      <c r="I12" s="245"/>
      <c r="J12" s="245"/>
      <c r="K12" s="206">
        <v>1</v>
      </c>
      <c r="L12" s="23">
        <v>1</v>
      </c>
      <c r="M12" s="23">
        <v>1</v>
      </c>
      <c r="N12" s="23">
        <v>1</v>
      </c>
      <c r="O12" s="23">
        <v>1</v>
      </c>
      <c r="P12" s="23">
        <v>1</v>
      </c>
      <c r="Q12" s="23">
        <v>1</v>
      </c>
      <c r="R12" s="23">
        <v>1</v>
      </c>
      <c r="S12" s="31"/>
      <c r="T12" s="31"/>
      <c r="U12" s="31"/>
      <c r="V12" s="31"/>
      <c r="W12" s="39">
        <v>3</v>
      </c>
      <c r="X12" s="39">
        <v>3</v>
      </c>
      <c r="Y12" s="39">
        <v>3</v>
      </c>
    </row>
    <row r="13" spans="1:25" ht="15">
      <c r="A13" s="12">
        <v>3</v>
      </c>
      <c r="B13" s="43">
        <v>170301110008</v>
      </c>
      <c r="C13" s="67">
        <v>38</v>
      </c>
      <c r="D13" s="67"/>
      <c r="E13" s="67">
        <v>41</v>
      </c>
      <c r="F13" s="276"/>
      <c r="G13" s="203" t="s">
        <v>73</v>
      </c>
      <c r="H13" s="245"/>
      <c r="I13" s="245"/>
      <c r="J13" s="245"/>
      <c r="K13" s="206">
        <v>3</v>
      </c>
      <c r="L13" s="23">
        <v>1</v>
      </c>
      <c r="M13" s="23">
        <v>3</v>
      </c>
      <c r="N13" s="23">
        <v>1</v>
      </c>
      <c r="O13" s="23">
        <v>1</v>
      </c>
      <c r="P13" s="23">
        <v>3</v>
      </c>
      <c r="Q13" s="23">
        <v>3</v>
      </c>
      <c r="R13" s="23">
        <v>1</v>
      </c>
      <c r="S13" s="31"/>
      <c r="T13" s="31"/>
      <c r="U13" s="31"/>
      <c r="V13" s="31"/>
      <c r="W13" s="39">
        <v>3</v>
      </c>
      <c r="X13" s="39">
        <v>3</v>
      </c>
      <c r="Y13" s="39">
        <v>3</v>
      </c>
    </row>
    <row r="14" spans="1:25" ht="15">
      <c r="A14" s="12">
        <v>4</v>
      </c>
      <c r="B14" s="43">
        <v>170301110012</v>
      </c>
      <c r="C14" s="67">
        <v>36</v>
      </c>
      <c r="D14" s="67"/>
      <c r="E14" s="67">
        <v>39</v>
      </c>
      <c r="F14" s="276"/>
      <c r="G14" s="372"/>
      <c r="H14" s="373"/>
      <c r="I14" s="373"/>
      <c r="J14" s="373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5"/>
    </row>
    <row r="15" spans="1:25" ht="15">
      <c r="A15" s="12">
        <v>5</v>
      </c>
      <c r="B15" s="43">
        <v>170301110013</v>
      </c>
      <c r="C15" s="67">
        <v>42</v>
      </c>
      <c r="D15" s="67"/>
      <c r="E15" s="67">
        <v>42</v>
      </c>
      <c r="F15" s="276"/>
      <c r="G15" s="319" t="s">
        <v>259</v>
      </c>
      <c r="H15" s="320"/>
      <c r="I15" s="320"/>
      <c r="J15" s="321"/>
      <c r="K15" s="25">
        <f>AVERAGE(K10:K14)</f>
        <v>2.25</v>
      </c>
      <c r="L15" s="25">
        <f>AVERAGE(L10:L14)</f>
        <v>1.5</v>
      </c>
      <c r="M15" s="25">
        <f aca="true" t="shared" si="0" ref="M15:Y15">AVERAGE(M10:M14)</f>
        <v>2.25</v>
      </c>
      <c r="N15" s="25">
        <f t="shared" si="0"/>
        <v>1.5</v>
      </c>
      <c r="O15" s="25">
        <f t="shared" si="0"/>
        <v>1.5</v>
      </c>
      <c r="P15" s="25">
        <f t="shared" si="0"/>
        <v>2.25</v>
      </c>
      <c r="Q15" s="25">
        <f t="shared" si="0"/>
        <v>2.25</v>
      </c>
      <c r="R15" s="25">
        <f t="shared" si="0"/>
        <v>1.5</v>
      </c>
      <c r="S15" s="25"/>
      <c r="T15" s="25"/>
      <c r="U15" s="25"/>
      <c r="V15" s="25"/>
      <c r="W15" s="25">
        <f t="shared" si="0"/>
        <v>3</v>
      </c>
      <c r="X15" s="25">
        <f t="shared" si="0"/>
        <v>3</v>
      </c>
      <c r="Y15" s="25">
        <f t="shared" si="0"/>
        <v>3</v>
      </c>
    </row>
    <row r="16" spans="1:25" ht="15">
      <c r="A16" s="12">
        <v>6</v>
      </c>
      <c r="B16" s="43">
        <v>170301110014</v>
      </c>
      <c r="C16" s="67">
        <v>30</v>
      </c>
      <c r="D16" s="67"/>
      <c r="E16" s="67">
        <v>25</v>
      </c>
      <c r="F16" s="276"/>
      <c r="G16" s="351" t="s">
        <v>83</v>
      </c>
      <c r="H16" s="352"/>
      <c r="I16" s="352"/>
      <c r="J16" s="353"/>
      <c r="K16" s="120">
        <f aca="true" t="shared" si="1" ref="K16:Y16">K15*$H$7/100</f>
        <v>2.0795454545454546</v>
      </c>
      <c r="L16" s="120">
        <f t="shared" si="1"/>
        <v>1.3863636363636362</v>
      </c>
      <c r="M16" s="120">
        <f t="shared" si="1"/>
        <v>2.0795454545454546</v>
      </c>
      <c r="N16" s="120">
        <f t="shared" si="1"/>
        <v>1.3863636363636362</v>
      </c>
      <c r="O16" s="120">
        <f t="shared" si="1"/>
        <v>1.3863636363636362</v>
      </c>
      <c r="P16" s="120">
        <f t="shared" si="1"/>
        <v>2.0795454545454546</v>
      </c>
      <c r="Q16" s="120">
        <f t="shared" si="1"/>
        <v>2.0795454545454546</v>
      </c>
      <c r="R16" s="120">
        <f t="shared" si="1"/>
        <v>1.3863636363636362</v>
      </c>
      <c r="S16" s="120"/>
      <c r="T16" s="120"/>
      <c r="U16" s="120"/>
      <c r="V16" s="120"/>
      <c r="W16" s="120">
        <f t="shared" si="1"/>
        <v>2.7727272727272725</v>
      </c>
      <c r="X16" s="120">
        <f t="shared" si="1"/>
        <v>2.7727272727272725</v>
      </c>
      <c r="Y16" s="120">
        <f t="shared" si="1"/>
        <v>2.7727272727272725</v>
      </c>
    </row>
    <row r="17" spans="1:25" ht="14.25">
      <c r="A17" s="12">
        <v>7</v>
      </c>
      <c r="B17" s="43">
        <v>170301110015</v>
      </c>
      <c r="C17" s="67">
        <v>36</v>
      </c>
      <c r="D17" s="67"/>
      <c r="E17" s="67">
        <v>37</v>
      </c>
      <c r="F17" s="278"/>
      <c r="G17" s="274"/>
      <c r="H17" s="274"/>
      <c r="I17" s="274"/>
      <c r="J17" s="274"/>
      <c r="K17" s="246"/>
      <c r="L17" s="246"/>
      <c r="M17" s="24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2">
        <v>8</v>
      </c>
      <c r="B18" s="43">
        <v>170301110016</v>
      </c>
      <c r="C18" s="67">
        <v>34</v>
      </c>
      <c r="D18" s="67"/>
      <c r="E18" s="67">
        <v>36</v>
      </c>
      <c r="F18" s="279"/>
      <c r="G18" s="257"/>
      <c r="H18" s="257"/>
      <c r="I18" s="257"/>
      <c r="J18" s="246"/>
      <c r="K18" s="246"/>
      <c r="L18" s="246"/>
      <c r="M18" s="24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12">
        <v>9</v>
      </c>
      <c r="B19" s="43">
        <v>170301110017</v>
      </c>
      <c r="C19" s="67">
        <v>42</v>
      </c>
      <c r="D19" s="67"/>
      <c r="E19" s="67">
        <v>43</v>
      </c>
      <c r="F19" s="276"/>
      <c r="G19" s="247"/>
      <c r="H19" s="247"/>
      <c r="I19" s="247"/>
      <c r="J19" s="246"/>
      <c r="K19" s="246"/>
      <c r="L19" s="246"/>
      <c r="M19" s="24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2">
        <v>10</v>
      </c>
      <c r="B20" s="43">
        <v>170301110019</v>
      </c>
      <c r="C20" s="67">
        <v>38</v>
      </c>
      <c r="D20" s="67"/>
      <c r="E20" s="67">
        <v>40</v>
      </c>
      <c r="F20" s="276"/>
      <c r="G20" s="258"/>
      <c r="H20" s="246"/>
      <c r="I20" s="246"/>
      <c r="J20" s="246"/>
      <c r="K20" s="247"/>
      <c r="L20" s="246"/>
      <c r="M20" s="246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2">
        <v>11</v>
      </c>
      <c r="B21" s="43">
        <v>170301110020</v>
      </c>
      <c r="C21" s="67">
        <v>25</v>
      </c>
      <c r="D21" s="67"/>
      <c r="E21" s="67">
        <v>25</v>
      </c>
      <c r="F21" s="276"/>
      <c r="G21" s="258"/>
      <c r="H21" s="246"/>
      <c r="I21" s="246"/>
      <c r="J21" s="246"/>
      <c r="K21" s="246"/>
      <c r="L21" s="246"/>
      <c r="M21" s="24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>
      <c r="A22" s="12">
        <v>12</v>
      </c>
      <c r="B22" s="43">
        <v>170301110021</v>
      </c>
      <c r="C22" s="67">
        <v>45</v>
      </c>
      <c r="D22" s="67"/>
      <c r="E22" s="67">
        <v>43</v>
      </c>
      <c r="F22" s="279"/>
      <c r="G22" s="257"/>
      <c r="H22" s="257"/>
      <c r="I22" s="257"/>
      <c r="J22" s="246"/>
      <c r="K22" s="246"/>
      <c r="L22" s="246"/>
      <c r="M22" s="24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12">
        <v>13</v>
      </c>
      <c r="B23" s="43">
        <v>170301110022</v>
      </c>
      <c r="C23" s="67">
        <v>41</v>
      </c>
      <c r="D23" s="67"/>
      <c r="E23" s="67">
        <v>43</v>
      </c>
      <c r="F23" s="279"/>
      <c r="G23" s="257"/>
      <c r="H23" s="257"/>
      <c r="I23" s="257"/>
      <c r="J23" s="246"/>
      <c r="K23" s="246"/>
      <c r="L23" s="246"/>
      <c r="M23" s="24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12">
        <v>14</v>
      </c>
      <c r="B24" s="43">
        <v>170301110023</v>
      </c>
      <c r="C24" s="67">
        <v>43</v>
      </c>
      <c r="D24" s="67"/>
      <c r="E24" s="67">
        <v>43</v>
      </c>
      <c r="F24" s="279"/>
      <c r="G24" s="257"/>
      <c r="H24" s="257"/>
      <c r="I24" s="257"/>
      <c r="J24" s="246"/>
      <c r="K24" s="246"/>
      <c r="L24" s="246"/>
      <c r="M24" s="24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>
      <c r="A25" s="12">
        <v>15</v>
      </c>
      <c r="B25" s="43">
        <v>170301110025</v>
      </c>
      <c r="C25" s="67">
        <v>39</v>
      </c>
      <c r="D25" s="67"/>
      <c r="E25" s="67">
        <v>39</v>
      </c>
      <c r="F25" s="279"/>
      <c r="G25" s="257"/>
      <c r="H25" s="257"/>
      <c r="I25" s="257"/>
      <c r="J25" s="246"/>
      <c r="K25" s="246"/>
      <c r="L25" s="246"/>
      <c r="M25" s="24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>
      <c r="A26" s="12">
        <v>16</v>
      </c>
      <c r="B26" s="43">
        <v>170301110027</v>
      </c>
      <c r="C26" s="67">
        <v>39</v>
      </c>
      <c r="D26" s="67"/>
      <c r="E26" s="67">
        <v>39</v>
      </c>
      <c r="F26" s="279"/>
      <c r="G26" s="257"/>
      <c r="H26" s="257"/>
      <c r="I26" s="257"/>
      <c r="J26" s="246"/>
      <c r="K26" s="246"/>
      <c r="L26" s="246"/>
      <c r="M26" s="246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12">
        <v>17</v>
      </c>
      <c r="B27" s="43">
        <v>170301110028</v>
      </c>
      <c r="C27" s="67">
        <v>42</v>
      </c>
      <c r="D27" s="67"/>
      <c r="E27" s="67">
        <v>40</v>
      </c>
      <c r="F27" s="279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>
      <c r="A28" s="12">
        <v>18</v>
      </c>
      <c r="B28" s="43">
        <v>170301110031</v>
      </c>
      <c r="C28" s="67">
        <v>42</v>
      </c>
      <c r="D28" s="67"/>
      <c r="E28" s="67">
        <v>40</v>
      </c>
      <c r="F28" s="279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>
      <c r="A29" s="12">
        <v>19</v>
      </c>
      <c r="B29" s="43">
        <v>170301110036</v>
      </c>
      <c r="C29" s="67">
        <v>38</v>
      </c>
      <c r="D29" s="67"/>
      <c r="E29" s="67">
        <v>41</v>
      </c>
      <c r="F29" s="279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>
      <c r="A30" s="12">
        <v>20</v>
      </c>
      <c r="B30" s="43">
        <v>170301110037</v>
      </c>
      <c r="C30" s="67">
        <v>38</v>
      </c>
      <c r="D30" s="67"/>
      <c r="E30" s="67">
        <v>41</v>
      </c>
      <c r="F30" s="279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>
      <c r="A31" s="12">
        <v>21</v>
      </c>
      <c r="B31" s="43">
        <v>170301110039</v>
      </c>
      <c r="C31" s="67">
        <v>36</v>
      </c>
      <c r="D31" s="67"/>
      <c r="E31" s="67">
        <v>39</v>
      </c>
      <c r="F31" s="279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25">
      <c r="A32" s="12">
        <v>22</v>
      </c>
      <c r="B32" s="43">
        <v>170301110042</v>
      </c>
      <c r="C32" s="67">
        <v>39</v>
      </c>
      <c r="D32" s="67"/>
      <c r="E32" s="67">
        <v>41</v>
      </c>
      <c r="F32" s="279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>
      <c r="A33" s="12">
        <v>23</v>
      </c>
      <c r="B33" s="43">
        <v>170301110044</v>
      </c>
      <c r="C33" s="67">
        <v>37</v>
      </c>
      <c r="D33" s="67"/>
      <c r="E33" s="67">
        <v>39</v>
      </c>
      <c r="F33" s="279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25">
      <c r="A34" s="12">
        <v>24</v>
      </c>
      <c r="B34" s="43">
        <v>170301110045</v>
      </c>
      <c r="C34" s="67">
        <v>39</v>
      </c>
      <c r="D34" s="67"/>
      <c r="E34" s="67">
        <v>39</v>
      </c>
      <c r="F34" s="279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>
      <c r="A35" s="12">
        <v>25</v>
      </c>
      <c r="B35" s="43">
        <v>170301110046</v>
      </c>
      <c r="C35" s="67">
        <v>36</v>
      </c>
      <c r="D35" s="67"/>
      <c r="E35" s="67">
        <v>37</v>
      </c>
      <c r="F35" s="279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2">
        <v>26</v>
      </c>
      <c r="B36" s="43">
        <v>170301110047</v>
      </c>
      <c r="C36" s="67">
        <v>39</v>
      </c>
      <c r="D36" s="67"/>
      <c r="E36" s="67">
        <v>39</v>
      </c>
      <c r="F36" s="279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>
      <c r="A37" s="12">
        <v>27</v>
      </c>
      <c r="B37" s="43">
        <v>170301110050</v>
      </c>
      <c r="C37" s="67">
        <v>38</v>
      </c>
      <c r="D37" s="67"/>
      <c r="E37" s="67">
        <v>38</v>
      </c>
      <c r="F37" s="279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>
      <c r="A38" s="12">
        <v>28</v>
      </c>
      <c r="B38" s="43">
        <v>170301110052</v>
      </c>
      <c r="C38" s="67">
        <v>39</v>
      </c>
      <c r="D38" s="67"/>
      <c r="E38" s="67">
        <v>41</v>
      </c>
      <c r="F38" s="279"/>
      <c r="G38" s="12"/>
      <c r="H38" s="12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12">
        <v>29</v>
      </c>
      <c r="B39" s="43">
        <v>170301110054</v>
      </c>
      <c r="C39" s="67">
        <v>41</v>
      </c>
      <c r="D39" s="67"/>
      <c r="E39" s="67">
        <v>43</v>
      </c>
      <c r="F39" s="279"/>
      <c r="G39" s="12"/>
      <c r="H39" s="12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>
      <c r="A40" s="12">
        <v>30</v>
      </c>
      <c r="B40" s="43">
        <v>170301111056</v>
      </c>
      <c r="C40" s="67">
        <v>39</v>
      </c>
      <c r="D40" s="67"/>
      <c r="E40" s="67">
        <v>39</v>
      </c>
      <c r="F40" s="279"/>
      <c r="G40" s="12"/>
      <c r="H40" s="12"/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>
      <c r="A41" s="12">
        <v>31</v>
      </c>
      <c r="B41" s="43">
        <v>170301111057</v>
      </c>
      <c r="C41" s="67">
        <v>37</v>
      </c>
      <c r="D41" s="67"/>
      <c r="E41" s="67">
        <v>37</v>
      </c>
      <c r="F41" s="279"/>
      <c r="G41" s="12"/>
      <c r="H41" s="12"/>
      <c r="I41" s="1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>
      <c r="A42" s="12">
        <v>32</v>
      </c>
      <c r="B42" s="43">
        <v>170301111059</v>
      </c>
      <c r="C42" s="67">
        <v>25</v>
      </c>
      <c r="D42" s="67"/>
      <c r="E42" s="67">
        <v>26</v>
      </c>
      <c r="F42" s="279"/>
      <c r="G42" s="12"/>
      <c r="H42" s="12"/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>
      <c r="A43" s="12">
        <v>33</v>
      </c>
      <c r="B43" s="43">
        <v>170301111060</v>
      </c>
      <c r="C43" s="67">
        <v>37</v>
      </c>
      <c r="D43" s="67"/>
      <c r="E43" s="67">
        <v>38</v>
      </c>
      <c r="F43" s="279"/>
      <c r="G43" s="12"/>
      <c r="H43" s="12"/>
      <c r="I43" s="1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</sheetData>
  <sheetProtection/>
  <mergeCells count="9">
    <mergeCell ref="G14:Y14"/>
    <mergeCell ref="G15:J15"/>
    <mergeCell ref="G16:J16"/>
    <mergeCell ref="A1:E1"/>
    <mergeCell ref="A2:E2"/>
    <mergeCell ref="A3:E3"/>
    <mergeCell ref="Q3:Y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Y47"/>
  <sheetViews>
    <sheetView zoomScale="85" zoomScaleNormal="85" zoomScalePageLayoutView="0" workbookViewId="0" topLeftCell="N1">
      <selection activeCell="W16" sqref="W16:Y16"/>
    </sheetView>
  </sheetViews>
  <sheetFormatPr defaultColWidth="9.140625" defaultRowHeight="15"/>
  <cols>
    <col min="1" max="1" width="2.57421875" style="0" bestFit="1" customWidth="1"/>
    <col min="2" max="2" width="14.28125" style="0" bestFit="1" customWidth="1"/>
    <col min="3" max="3" width="11.421875" style="0" bestFit="1" customWidth="1"/>
    <col min="5" max="5" width="11.421875" style="0" bestFit="1" customWidth="1"/>
    <col min="7" max="7" width="27.57421875" style="0" bestFit="1" customWidth="1"/>
    <col min="8" max="8" width="16.8515625" style="0" customWidth="1"/>
    <col min="9" max="9" width="6.57421875" style="0" bestFit="1" customWidth="1"/>
    <col min="10" max="10" width="6.140625" style="0" bestFit="1" customWidth="1"/>
  </cols>
  <sheetData>
    <row r="1" spans="1:25" ht="14.25">
      <c r="A1" s="301" t="s">
        <v>110</v>
      </c>
      <c r="B1" s="330"/>
      <c r="C1" s="330"/>
      <c r="D1" s="330"/>
      <c r="E1" s="330"/>
      <c r="F1" s="190"/>
      <c r="G1" s="252"/>
      <c r="H1" s="252"/>
      <c r="I1" s="252"/>
      <c r="J1" s="252"/>
      <c r="K1" s="252"/>
      <c r="L1" s="247"/>
      <c r="M1" s="247"/>
      <c r="N1" s="247"/>
      <c r="O1" s="247"/>
      <c r="P1" s="247"/>
      <c r="Q1" s="1"/>
      <c r="R1" s="1"/>
      <c r="S1" s="1"/>
      <c r="T1" s="1"/>
      <c r="U1" s="1"/>
      <c r="V1" s="1"/>
      <c r="W1" s="1"/>
      <c r="X1" s="1"/>
      <c r="Y1" s="1"/>
    </row>
    <row r="2" spans="1:25" ht="14.25">
      <c r="A2" s="301" t="s">
        <v>0</v>
      </c>
      <c r="B2" s="330"/>
      <c r="C2" s="330"/>
      <c r="D2" s="330"/>
      <c r="E2" s="330"/>
      <c r="F2" s="190"/>
      <c r="G2" s="253"/>
      <c r="H2" s="34"/>
      <c r="I2" s="34"/>
      <c r="J2" s="251"/>
      <c r="K2" s="251"/>
      <c r="L2" s="246"/>
      <c r="M2" s="246"/>
      <c r="N2" s="246"/>
      <c r="O2" s="246"/>
      <c r="P2" s="246"/>
      <c r="Q2" s="1"/>
      <c r="R2" s="1"/>
      <c r="S2" s="1"/>
      <c r="T2" s="1"/>
      <c r="U2" s="1"/>
      <c r="V2" s="1"/>
      <c r="W2" s="1"/>
      <c r="X2" s="1"/>
      <c r="Y2" s="1"/>
    </row>
    <row r="3" spans="1:25" ht="101.25">
      <c r="A3" s="301" t="s">
        <v>194</v>
      </c>
      <c r="B3" s="330"/>
      <c r="C3" s="330"/>
      <c r="D3" s="330"/>
      <c r="E3" s="330"/>
      <c r="F3" s="190"/>
      <c r="G3" s="78"/>
      <c r="H3" s="153"/>
      <c r="I3" s="78" t="s">
        <v>230</v>
      </c>
      <c r="J3" s="89" t="s">
        <v>231</v>
      </c>
      <c r="K3" s="89" t="s">
        <v>232</v>
      </c>
      <c r="L3" s="246"/>
      <c r="M3" s="247"/>
      <c r="N3" s="247"/>
      <c r="O3" s="246"/>
      <c r="P3" s="246"/>
      <c r="Q3" s="355" t="s">
        <v>254</v>
      </c>
      <c r="R3" s="355"/>
      <c r="S3" s="355"/>
      <c r="T3" s="355"/>
      <c r="U3" s="355"/>
      <c r="V3" s="355"/>
      <c r="W3" s="355"/>
      <c r="X3" s="355"/>
      <c r="Y3" s="355"/>
    </row>
    <row r="4" spans="1:25" ht="30.75">
      <c r="A4" s="301" t="s">
        <v>195</v>
      </c>
      <c r="B4" s="330"/>
      <c r="C4" s="330"/>
      <c r="D4" s="330"/>
      <c r="E4" s="330"/>
      <c r="F4" s="190"/>
      <c r="G4" s="78" t="s">
        <v>256</v>
      </c>
      <c r="H4" s="150"/>
      <c r="I4" s="151"/>
      <c r="J4" s="223" t="s">
        <v>233</v>
      </c>
      <c r="K4" s="223">
        <v>3</v>
      </c>
      <c r="L4" s="246"/>
      <c r="M4" s="247"/>
      <c r="N4" s="247"/>
      <c r="O4" s="246"/>
      <c r="P4" s="246"/>
      <c r="Q4" s="355"/>
      <c r="R4" s="355"/>
      <c r="S4" s="355"/>
      <c r="T4" s="355"/>
      <c r="U4" s="355"/>
      <c r="V4" s="355"/>
      <c r="W4" s="355"/>
      <c r="X4" s="355"/>
      <c r="Y4" s="355"/>
    </row>
    <row r="5" spans="1:25" ht="30.75">
      <c r="A5" s="301" t="s">
        <v>196</v>
      </c>
      <c r="B5" s="330"/>
      <c r="C5" s="330"/>
      <c r="D5" s="330"/>
      <c r="E5" s="330"/>
      <c r="F5" s="190"/>
      <c r="G5" s="78" t="s">
        <v>234</v>
      </c>
      <c r="H5" s="156">
        <f>D12</f>
        <v>81.08108108108108</v>
      </c>
      <c r="I5" s="151"/>
      <c r="J5" s="224" t="s">
        <v>235</v>
      </c>
      <c r="K5" s="224">
        <v>2</v>
      </c>
      <c r="L5" s="246"/>
      <c r="M5" s="247"/>
      <c r="N5" s="247"/>
      <c r="O5" s="246"/>
      <c r="P5" s="246"/>
      <c r="Q5" s="355"/>
      <c r="R5" s="355"/>
      <c r="S5" s="355"/>
      <c r="T5" s="355"/>
      <c r="U5" s="355"/>
      <c r="V5" s="355"/>
      <c r="W5" s="355"/>
      <c r="X5" s="355"/>
      <c r="Y5" s="355"/>
    </row>
    <row r="6" spans="1:25" ht="30.75">
      <c r="A6" s="12"/>
      <c r="B6" s="52" t="s">
        <v>1</v>
      </c>
      <c r="C6" s="14" t="s">
        <v>76</v>
      </c>
      <c r="D6" s="124"/>
      <c r="E6" s="124" t="s">
        <v>77</v>
      </c>
      <c r="F6" s="127"/>
      <c r="G6" s="78" t="s">
        <v>236</v>
      </c>
      <c r="H6" s="156">
        <f>F12</f>
        <v>67.56756756756756</v>
      </c>
      <c r="I6" s="151"/>
      <c r="J6" s="225" t="s">
        <v>237</v>
      </c>
      <c r="K6" s="225">
        <v>1</v>
      </c>
      <c r="L6" s="246"/>
      <c r="M6" s="247"/>
      <c r="N6" s="247"/>
      <c r="O6" s="246"/>
      <c r="P6" s="246"/>
      <c r="Q6" s="355"/>
      <c r="R6" s="355"/>
      <c r="S6" s="355"/>
      <c r="T6" s="355"/>
      <c r="U6" s="355"/>
      <c r="V6" s="355"/>
      <c r="W6" s="355"/>
      <c r="X6" s="355"/>
      <c r="Y6" s="355"/>
    </row>
    <row r="7" spans="1:25" ht="28.5">
      <c r="A7" s="12"/>
      <c r="B7" s="52" t="s">
        <v>2</v>
      </c>
      <c r="C7" s="53" t="s">
        <v>78</v>
      </c>
      <c r="D7" s="207"/>
      <c r="E7" s="207" t="s">
        <v>78</v>
      </c>
      <c r="F7" s="193"/>
      <c r="G7" s="78" t="s">
        <v>238</v>
      </c>
      <c r="H7" s="162">
        <f>AVERAGE(H5:H6)</f>
        <v>74.32432432432432</v>
      </c>
      <c r="I7" s="163">
        <v>0.6</v>
      </c>
      <c r="J7" s="226" t="s">
        <v>239</v>
      </c>
      <c r="K7" s="226">
        <v>0</v>
      </c>
      <c r="L7" s="246"/>
      <c r="M7" s="246"/>
      <c r="N7" s="246"/>
      <c r="O7" s="246"/>
      <c r="P7" s="246"/>
      <c r="Q7" s="355"/>
      <c r="R7" s="355"/>
      <c r="S7" s="355"/>
      <c r="T7" s="355"/>
      <c r="U7" s="355"/>
      <c r="V7" s="355"/>
      <c r="W7" s="355"/>
      <c r="X7" s="355"/>
      <c r="Y7" s="355"/>
    </row>
    <row r="8" spans="1:25" ht="14.25">
      <c r="A8" s="12"/>
      <c r="B8" s="52" t="s">
        <v>3</v>
      </c>
      <c r="C8" s="53" t="s">
        <v>4</v>
      </c>
      <c r="D8" s="53"/>
      <c r="E8" s="53" t="s">
        <v>84</v>
      </c>
      <c r="F8" s="193"/>
      <c r="G8" s="78" t="s">
        <v>240</v>
      </c>
      <c r="H8" s="166" t="s">
        <v>114</v>
      </c>
      <c r="I8" s="167"/>
      <c r="J8" s="167"/>
      <c r="K8" s="16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2"/>
      <c r="B9" s="52" t="s">
        <v>5</v>
      </c>
      <c r="C9" s="53" t="s">
        <v>193</v>
      </c>
      <c r="D9" s="53"/>
      <c r="E9" s="53" t="s">
        <v>193</v>
      </c>
      <c r="F9" s="207"/>
      <c r="G9" s="145"/>
      <c r="H9" s="245"/>
      <c r="I9" s="245"/>
      <c r="J9" s="259"/>
      <c r="K9" s="204" t="s">
        <v>82</v>
      </c>
      <c r="L9" s="54" t="s">
        <v>89</v>
      </c>
      <c r="M9" s="29" t="s">
        <v>97</v>
      </c>
      <c r="N9" s="29" t="s">
        <v>98</v>
      </c>
      <c r="O9" s="29" t="s">
        <v>99</v>
      </c>
      <c r="P9" s="29" t="s">
        <v>100</v>
      </c>
      <c r="Q9" s="29" t="s">
        <v>101</v>
      </c>
      <c r="R9" s="29" t="s">
        <v>102</v>
      </c>
      <c r="S9" s="29" t="s">
        <v>103</v>
      </c>
      <c r="T9" s="29" t="s">
        <v>104</v>
      </c>
      <c r="U9" s="29" t="s">
        <v>109</v>
      </c>
      <c r="V9" s="29" t="s">
        <v>105</v>
      </c>
      <c r="W9" s="29" t="s">
        <v>106</v>
      </c>
      <c r="X9" s="29" t="s">
        <v>107</v>
      </c>
      <c r="Y9" s="29" t="s">
        <v>108</v>
      </c>
    </row>
    <row r="10" spans="1:25" ht="15">
      <c r="A10" s="12"/>
      <c r="B10" s="52" t="s">
        <v>8</v>
      </c>
      <c r="C10" s="53">
        <v>50</v>
      </c>
      <c r="D10" s="86">
        <f>0.55*C10</f>
        <v>27.500000000000004</v>
      </c>
      <c r="E10" s="19">
        <v>50</v>
      </c>
      <c r="F10" s="86">
        <f>0.55*E10</f>
        <v>27.500000000000004</v>
      </c>
      <c r="G10" s="203" t="s">
        <v>6</v>
      </c>
      <c r="H10" s="245"/>
      <c r="I10" s="245"/>
      <c r="J10" s="245"/>
      <c r="K10" s="205">
        <v>2</v>
      </c>
      <c r="L10" s="46">
        <v>3</v>
      </c>
      <c r="M10" s="46">
        <v>2</v>
      </c>
      <c r="N10" s="46">
        <v>3</v>
      </c>
      <c r="O10" s="46">
        <v>3</v>
      </c>
      <c r="P10" s="46">
        <v>2</v>
      </c>
      <c r="Q10" s="46">
        <v>2</v>
      </c>
      <c r="R10" s="46">
        <v>3</v>
      </c>
      <c r="S10" s="31"/>
      <c r="T10" s="31"/>
      <c r="U10" s="31"/>
      <c r="V10" s="31"/>
      <c r="W10" s="39">
        <v>3</v>
      </c>
      <c r="X10" s="39">
        <v>3</v>
      </c>
      <c r="Y10" s="39">
        <v>3</v>
      </c>
    </row>
    <row r="11" spans="1:25" ht="15">
      <c r="A11" s="12">
        <v>1</v>
      </c>
      <c r="B11" s="43">
        <v>170301110004</v>
      </c>
      <c r="C11" s="67">
        <v>25</v>
      </c>
      <c r="D11" s="75">
        <f>COUNTIF(C11:C47,"&gt;="&amp;D10)</f>
        <v>30</v>
      </c>
      <c r="E11" s="67">
        <v>28</v>
      </c>
      <c r="F11" s="75">
        <f>COUNTIF(E11:E47,"&gt;="&amp;F10)</f>
        <v>25</v>
      </c>
      <c r="G11" s="203" t="s">
        <v>7</v>
      </c>
      <c r="H11" s="245"/>
      <c r="I11" s="245"/>
      <c r="J11" s="245"/>
      <c r="K11" s="206">
        <v>3</v>
      </c>
      <c r="L11" s="23">
        <v>1</v>
      </c>
      <c r="M11" s="23">
        <v>3</v>
      </c>
      <c r="N11" s="23">
        <v>1</v>
      </c>
      <c r="O11" s="23">
        <v>1</v>
      </c>
      <c r="P11" s="23">
        <v>3</v>
      </c>
      <c r="Q11" s="23">
        <v>3</v>
      </c>
      <c r="R11" s="23">
        <v>1</v>
      </c>
      <c r="S11" s="31"/>
      <c r="T11" s="31"/>
      <c r="U11" s="31"/>
      <c r="V11" s="31"/>
      <c r="W11" s="39">
        <v>3</v>
      </c>
      <c r="X11" s="39">
        <v>3</v>
      </c>
      <c r="Y11" s="39">
        <v>3</v>
      </c>
    </row>
    <row r="12" spans="1:25" ht="15">
      <c r="A12" s="12">
        <v>2</v>
      </c>
      <c r="B12" s="43">
        <v>170301110006</v>
      </c>
      <c r="C12" s="67">
        <v>31</v>
      </c>
      <c r="D12" s="75">
        <f>D11/$A$47*100</f>
        <v>81.08108108108108</v>
      </c>
      <c r="E12" s="67">
        <v>26</v>
      </c>
      <c r="F12" s="75">
        <f>F11/$A$47*100</f>
        <v>67.56756756756756</v>
      </c>
      <c r="G12" s="203" t="s">
        <v>72</v>
      </c>
      <c r="H12" s="245"/>
      <c r="I12" s="245"/>
      <c r="J12" s="245"/>
      <c r="K12" s="206">
        <v>1</v>
      </c>
      <c r="L12" s="23">
        <v>1</v>
      </c>
      <c r="M12" s="23">
        <v>1</v>
      </c>
      <c r="N12" s="23">
        <v>1</v>
      </c>
      <c r="O12" s="23">
        <v>1</v>
      </c>
      <c r="P12" s="23">
        <v>1</v>
      </c>
      <c r="Q12" s="23">
        <v>1</v>
      </c>
      <c r="R12" s="23">
        <v>1</v>
      </c>
      <c r="S12" s="31"/>
      <c r="T12" s="31"/>
      <c r="U12" s="31"/>
      <c r="V12" s="31"/>
      <c r="W12" s="39">
        <v>3</v>
      </c>
      <c r="X12" s="39">
        <v>3</v>
      </c>
      <c r="Y12" s="39">
        <v>3</v>
      </c>
    </row>
    <row r="13" spans="1:25" ht="15">
      <c r="A13" s="12">
        <v>3</v>
      </c>
      <c r="B13" s="43">
        <v>170301110007</v>
      </c>
      <c r="C13" s="67">
        <v>26</v>
      </c>
      <c r="D13" s="67"/>
      <c r="E13" s="67">
        <v>25</v>
      </c>
      <c r="F13" s="276"/>
      <c r="G13" s="203" t="s">
        <v>73</v>
      </c>
      <c r="H13" s="245"/>
      <c r="I13" s="245"/>
      <c r="J13" s="245"/>
      <c r="K13" s="206">
        <v>3</v>
      </c>
      <c r="L13" s="23">
        <v>1</v>
      </c>
      <c r="M13" s="23">
        <v>3</v>
      </c>
      <c r="N13" s="23">
        <v>1</v>
      </c>
      <c r="O13" s="23">
        <v>1</v>
      </c>
      <c r="P13" s="23">
        <v>3</v>
      </c>
      <c r="Q13" s="23">
        <v>3</v>
      </c>
      <c r="R13" s="23">
        <v>1</v>
      </c>
      <c r="S13" s="31"/>
      <c r="T13" s="31"/>
      <c r="U13" s="31"/>
      <c r="V13" s="31"/>
      <c r="W13" s="39">
        <v>3</v>
      </c>
      <c r="X13" s="39">
        <v>3</v>
      </c>
      <c r="Y13" s="39">
        <v>3</v>
      </c>
    </row>
    <row r="14" spans="1:25" ht="15">
      <c r="A14" s="12">
        <v>4</v>
      </c>
      <c r="B14" s="43">
        <v>170301110008</v>
      </c>
      <c r="C14" s="67">
        <v>40</v>
      </c>
      <c r="D14" s="67"/>
      <c r="E14" s="67">
        <v>30</v>
      </c>
      <c r="F14" s="276"/>
      <c r="G14" s="372"/>
      <c r="H14" s="373"/>
      <c r="I14" s="373"/>
      <c r="J14" s="373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5"/>
    </row>
    <row r="15" spans="1:25" ht="15">
      <c r="A15" s="12">
        <v>5</v>
      </c>
      <c r="B15" s="43">
        <v>170301110012</v>
      </c>
      <c r="C15" s="67">
        <v>39</v>
      </c>
      <c r="D15" s="67"/>
      <c r="E15" s="67">
        <v>31</v>
      </c>
      <c r="F15" s="276"/>
      <c r="G15" s="319" t="s">
        <v>259</v>
      </c>
      <c r="H15" s="320"/>
      <c r="I15" s="320"/>
      <c r="J15" s="321"/>
      <c r="K15" s="25">
        <f>AVERAGE(K10:K13)</f>
        <v>2.25</v>
      </c>
      <c r="L15" s="25">
        <f aca="true" t="shared" si="0" ref="L15:R15">AVERAGE(L10:L13)</f>
        <v>1.5</v>
      </c>
      <c r="M15" s="25">
        <f t="shared" si="0"/>
        <v>2.25</v>
      </c>
      <c r="N15" s="25">
        <f t="shared" si="0"/>
        <v>1.5</v>
      </c>
      <c r="O15" s="25">
        <f t="shared" si="0"/>
        <v>1.5</v>
      </c>
      <c r="P15" s="25">
        <f t="shared" si="0"/>
        <v>2.25</v>
      </c>
      <c r="Q15" s="25">
        <f t="shared" si="0"/>
        <v>2.25</v>
      </c>
      <c r="R15" s="25">
        <f t="shared" si="0"/>
        <v>1.5</v>
      </c>
      <c r="S15" s="25"/>
      <c r="T15" s="25"/>
      <c r="U15" s="25"/>
      <c r="V15" s="25"/>
      <c r="W15" s="25">
        <f>AVERAGE(W10:W13)</f>
        <v>3</v>
      </c>
      <c r="X15" s="25">
        <f>AVERAGE(X10:X13)</f>
        <v>3</v>
      </c>
      <c r="Y15" s="25">
        <f>AVERAGE(Y10:Y13)</f>
        <v>3</v>
      </c>
    </row>
    <row r="16" spans="1:25" ht="15">
      <c r="A16" s="12">
        <v>6</v>
      </c>
      <c r="B16" s="43">
        <v>170301110013</v>
      </c>
      <c r="C16" s="67">
        <v>41</v>
      </c>
      <c r="D16" s="67"/>
      <c r="E16" s="67">
        <v>34</v>
      </c>
      <c r="F16" s="278"/>
      <c r="G16" s="351" t="s">
        <v>83</v>
      </c>
      <c r="H16" s="352"/>
      <c r="I16" s="352"/>
      <c r="J16" s="353"/>
      <c r="K16" s="120">
        <f aca="true" t="shared" si="1" ref="K16:Y16">K15*$H$7/100</f>
        <v>1.6722972972972974</v>
      </c>
      <c r="L16" s="120">
        <f t="shared" si="1"/>
        <v>1.114864864864865</v>
      </c>
      <c r="M16" s="120">
        <f t="shared" si="1"/>
        <v>1.6722972972972974</v>
      </c>
      <c r="N16" s="120">
        <f t="shared" si="1"/>
        <v>1.114864864864865</v>
      </c>
      <c r="O16" s="120">
        <f t="shared" si="1"/>
        <v>1.114864864864865</v>
      </c>
      <c r="P16" s="120">
        <f t="shared" si="1"/>
        <v>1.6722972972972974</v>
      </c>
      <c r="Q16" s="120">
        <f t="shared" si="1"/>
        <v>1.6722972972972974</v>
      </c>
      <c r="R16" s="120">
        <f t="shared" si="1"/>
        <v>1.114864864864865</v>
      </c>
      <c r="S16" s="120"/>
      <c r="T16" s="120"/>
      <c r="U16" s="120"/>
      <c r="V16" s="120"/>
      <c r="W16" s="120">
        <f t="shared" si="1"/>
        <v>2.22972972972973</v>
      </c>
      <c r="X16" s="120">
        <f t="shared" si="1"/>
        <v>2.22972972972973</v>
      </c>
      <c r="Y16" s="120">
        <f t="shared" si="1"/>
        <v>2.22972972972973</v>
      </c>
    </row>
    <row r="17" spans="1:25" ht="14.25">
      <c r="A17" s="12">
        <v>7</v>
      </c>
      <c r="B17" s="43">
        <v>170301110014</v>
      </c>
      <c r="C17" s="67">
        <v>39</v>
      </c>
      <c r="D17" s="276"/>
      <c r="E17" s="276">
        <v>29</v>
      </c>
      <c r="F17" s="279"/>
      <c r="G17" s="274"/>
      <c r="H17" s="274"/>
      <c r="I17" s="274"/>
      <c r="J17" s="274"/>
      <c r="K17" s="24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2">
        <v>8</v>
      </c>
      <c r="B18" s="43">
        <v>170301110015</v>
      </c>
      <c r="C18" s="67">
        <v>38</v>
      </c>
      <c r="D18" s="276"/>
      <c r="E18" s="276">
        <v>23</v>
      </c>
      <c r="F18" s="279"/>
      <c r="G18" s="257"/>
      <c r="H18" s="257"/>
      <c r="I18" s="257"/>
      <c r="J18" s="246"/>
      <c r="K18" s="245"/>
      <c r="L18" s="69"/>
      <c r="M18" s="69"/>
      <c r="N18" s="69"/>
      <c r="O18" s="69"/>
      <c r="P18" s="69"/>
      <c r="Q18" s="69"/>
      <c r="R18" s="69"/>
      <c r="S18" s="1"/>
      <c r="T18" s="1"/>
      <c r="U18" s="1"/>
      <c r="V18" s="1"/>
      <c r="W18" s="1"/>
      <c r="X18" s="1"/>
      <c r="Y18" s="1"/>
    </row>
    <row r="19" spans="1:25" ht="14.25">
      <c r="A19" s="12">
        <v>9</v>
      </c>
      <c r="B19" s="43">
        <v>170301110016</v>
      </c>
      <c r="C19" s="67">
        <v>28</v>
      </c>
      <c r="D19" s="276"/>
      <c r="E19" s="276">
        <v>26</v>
      </c>
      <c r="F19" s="279"/>
      <c r="G19" s="247"/>
      <c r="H19" s="247"/>
      <c r="I19" s="247"/>
      <c r="J19" s="246"/>
      <c r="K19" s="24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2">
        <v>10</v>
      </c>
      <c r="B20" s="43">
        <v>170301110017</v>
      </c>
      <c r="C20" s="67">
        <v>39</v>
      </c>
      <c r="D20" s="276"/>
      <c r="E20" s="276">
        <v>30</v>
      </c>
      <c r="F20" s="279"/>
      <c r="G20" s="258"/>
      <c r="H20" s="246"/>
      <c r="I20" s="246"/>
      <c r="J20" s="246"/>
      <c r="K20" s="24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2">
        <v>11</v>
      </c>
      <c r="B21" s="43">
        <v>170301110019</v>
      </c>
      <c r="C21" s="67">
        <v>44</v>
      </c>
      <c r="D21" s="276"/>
      <c r="E21" s="276">
        <v>35</v>
      </c>
      <c r="F21" s="279"/>
      <c r="G21" s="258"/>
      <c r="H21" s="246"/>
      <c r="I21" s="246"/>
      <c r="J21" s="246"/>
      <c r="K21" s="24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>
      <c r="A22" s="12">
        <v>12</v>
      </c>
      <c r="B22" s="43">
        <v>170301110020</v>
      </c>
      <c r="C22" s="67">
        <v>31</v>
      </c>
      <c r="D22" s="276"/>
      <c r="E22" s="276">
        <v>26</v>
      </c>
      <c r="F22" s="279"/>
      <c r="G22" s="257"/>
      <c r="H22" s="257"/>
      <c r="I22" s="257"/>
      <c r="J22" s="246"/>
      <c r="K22" s="24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12">
        <v>13</v>
      </c>
      <c r="B23" s="43">
        <v>170301110021</v>
      </c>
      <c r="C23" s="67">
        <v>44</v>
      </c>
      <c r="D23" s="276"/>
      <c r="E23" s="276">
        <v>36</v>
      </c>
      <c r="F23" s="279"/>
      <c r="G23" s="257"/>
      <c r="H23" s="257"/>
      <c r="I23" s="257"/>
      <c r="J23" s="246"/>
      <c r="K23" s="24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12">
        <v>14</v>
      </c>
      <c r="B24" s="43">
        <v>170301110022</v>
      </c>
      <c r="C24" s="67">
        <v>45</v>
      </c>
      <c r="D24" s="276"/>
      <c r="E24" s="276">
        <v>39</v>
      </c>
      <c r="F24" s="279"/>
      <c r="G24" s="257"/>
      <c r="H24" s="257"/>
      <c r="I24" s="257"/>
      <c r="J24" s="246"/>
      <c r="K24" s="246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>
      <c r="A25" s="12">
        <v>15</v>
      </c>
      <c r="B25" s="43">
        <v>170301110023</v>
      </c>
      <c r="C25" s="67">
        <v>44</v>
      </c>
      <c r="D25" s="67"/>
      <c r="E25" s="67">
        <v>43</v>
      </c>
      <c r="F25" s="279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>
      <c r="A26" s="12">
        <v>16</v>
      </c>
      <c r="B26" s="43">
        <v>170301110025</v>
      </c>
      <c r="C26" s="67">
        <v>41</v>
      </c>
      <c r="D26" s="67"/>
      <c r="E26" s="67">
        <v>41</v>
      </c>
      <c r="F26" s="279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12">
        <v>17</v>
      </c>
      <c r="B27" s="43">
        <v>170301110027</v>
      </c>
      <c r="C27" s="67">
        <v>27</v>
      </c>
      <c r="D27" s="67"/>
      <c r="E27" s="67">
        <v>25</v>
      </c>
      <c r="F27" s="279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>
      <c r="A28" s="12">
        <v>18</v>
      </c>
      <c r="B28" s="43">
        <v>170301110028</v>
      </c>
      <c r="C28" s="67">
        <v>42</v>
      </c>
      <c r="D28" s="67"/>
      <c r="E28" s="67">
        <v>38</v>
      </c>
      <c r="F28" s="279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>
      <c r="A29" s="12">
        <v>19</v>
      </c>
      <c r="B29" s="43">
        <v>170301110031</v>
      </c>
      <c r="C29" s="67">
        <v>37</v>
      </c>
      <c r="D29" s="67"/>
      <c r="E29" s="67">
        <v>33</v>
      </c>
      <c r="F29" s="279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>
      <c r="A30" s="12">
        <v>20</v>
      </c>
      <c r="B30" s="43">
        <v>170301110036</v>
      </c>
      <c r="C30" s="67">
        <v>44</v>
      </c>
      <c r="D30" s="67"/>
      <c r="E30" s="67">
        <v>33</v>
      </c>
      <c r="F30" s="279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>
      <c r="A31" s="12">
        <v>21</v>
      </c>
      <c r="B31" s="43">
        <v>170301110037</v>
      </c>
      <c r="C31" s="67">
        <v>44</v>
      </c>
      <c r="D31" s="67"/>
      <c r="E31" s="67">
        <v>34</v>
      </c>
      <c r="F31" s="279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25">
      <c r="A32" s="12">
        <v>22</v>
      </c>
      <c r="B32" s="43">
        <v>170301110039</v>
      </c>
      <c r="C32" s="67">
        <v>38</v>
      </c>
      <c r="D32" s="67"/>
      <c r="E32" s="67">
        <v>35</v>
      </c>
      <c r="F32" s="279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>
      <c r="A33" s="12">
        <v>23</v>
      </c>
      <c r="B33" s="43">
        <v>170301110042</v>
      </c>
      <c r="C33" s="67">
        <v>43</v>
      </c>
      <c r="D33" s="67"/>
      <c r="E33" s="67">
        <v>35</v>
      </c>
      <c r="F33" s="279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25">
      <c r="A34" s="12">
        <v>24</v>
      </c>
      <c r="B34" s="43">
        <v>170301110044</v>
      </c>
      <c r="C34" s="67">
        <v>40</v>
      </c>
      <c r="D34" s="67"/>
      <c r="E34" s="67">
        <v>32</v>
      </c>
      <c r="F34" s="279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>
      <c r="A35" s="12">
        <v>25</v>
      </c>
      <c r="B35" s="43">
        <v>170301110045</v>
      </c>
      <c r="C35" s="67">
        <v>39</v>
      </c>
      <c r="D35" s="67"/>
      <c r="E35" s="67">
        <v>34</v>
      </c>
      <c r="F35" s="279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2">
        <v>26</v>
      </c>
      <c r="B36" s="43">
        <v>170301110046</v>
      </c>
      <c r="C36" s="67">
        <v>36</v>
      </c>
      <c r="D36" s="67"/>
      <c r="E36" s="67">
        <v>27</v>
      </c>
      <c r="F36" s="279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>
      <c r="A37" s="12">
        <v>27</v>
      </c>
      <c r="B37" s="43">
        <v>170301110047</v>
      </c>
      <c r="C37" s="67">
        <v>44</v>
      </c>
      <c r="D37" s="67"/>
      <c r="E37" s="67">
        <v>39</v>
      </c>
      <c r="F37" s="279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>
      <c r="A38" s="12">
        <v>28</v>
      </c>
      <c r="B38" s="43">
        <v>170301110048</v>
      </c>
      <c r="C38" s="67">
        <v>26</v>
      </c>
      <c r="D38" s="67"/>
      <c r="E38" s="67">
        <v>25</v>
      </c>
      <c r="F38" s="279"/>
      <c r="G38" s="12"/>
      <c r="H38" s="12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12">
        <v>29</v>
      </c>
      <c r="B39" s="43">
        <v>170301110050</v>
      </c>
      <c r="C39" s="67">
        <v>46</v>
      </c>
      <c r="D39" s="67"/>
      <c r="E39" s="67">
        <v>41</v>
      </c>
      <c r="F39" s="279"/>
      <c r="G39" s="12"/>
      <c r="H39" s="12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>
      <c r="A40" s="12">
        <v>30</v>
      </c>
      <c r="B40" s="43">
        <v>170301110052</v>
      </c>
      <c r="C40" s="67">
        <v>26</v>
      </c>
      <c r="D40" s="67"/>
      <c r="E40" s="67">
        <v>25</v>
      </c>
      <c r="F40" s="279"/>
      <c r="G40" s="12"/>
      <c r="H40" s="12"/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>
      <c r="A41" s="12">
        <v>31</v>
      </c>
      <c r="B41" s="43">
        <v>170301110054</v>
      </c>
      <c r="C41" s="67">
        <v>42</v>
      </c>
      <c r="D41" s="67"/>
      <c r="E41" s="67">
        <v>39</v>
      </c>
      <c r="F41" s="279"/>
      <c r="G41" s="12"/>
      <c r="H41" s="12"/>
      <c r="I41" s="1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>
      <c r="A42" s="12">
        <v>32</v>
      </c>
      <c r="B42" s="43">
        <v>170301111056</v>
      </c>
      <c r="C42" s="67">
        <v>46</v>
      </c>
      <c r="D42" s="67"/>
      <c r="E42" s="67">
        <v>36</v>
      </c>
      <c r="F42" s="279"/>
      <c r="G42" s="12"/>
      <c r="H42" s="12"/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>
      <c r="A43" s="12">
        <v>33</v>
      </c>
      <c r="B43" s="43">
        <v>170301111057</v>
      </c>
      <c r="C43" s="67">
        <v>46</v>
      </c>
      <c r="D43" s="67"/>
      <c r="E43" s="67">
        <v>39</v>
      </c>
      <c r="F43" s="279"/>
      <c r="G43" s="12"/>
      <c r="H43" s="12"/>
      <c r="I43" s="1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25">
      <c r="A44" s="12">
        <v>34</v>
      </c>
      <c r="B44" s="43">
        <v>170301111060</v>
      </c>
      <c r="C44" s="67">
        <v>44</v>
      </c>
      <c r="D44" s="67"/>
      <c r="E44" s="67">
        <v>39</v>
      </c>
      <c r="F44" s="279"/>
      <c r="G44" s="12"/>
      <c r="H44" s="12"/>
      <c r="I44" s="1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>
      <c r="A45" s="12">
        <v>35</v>
      </c>
      <c r="B45" s="43">
        <v>170301111061</v>
      </c>
      <c r="C45" s="67">
        <v>25</v>
      </c>
      <c r="D45" s="67"/>
      <c r="E45" s="67">
        <v>26</v>
      </c>
      <c r="F45" s="279"/>
      <c r="G45" s="12"/>
      <c r="H45" s="12"/>
      <c r="I45" s="1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25">
      <c r="A46" s="12">
        <v>36</v>
      </c>
      <c r="B46" s="38">
        <v>170301111062</v>
      </c>
      <c r="C46" s="59">
        <v>25</v>
      </c>
      <c r="D46" s="59"/>
      <c r="E46" s="59">
        <v>25</v>
      </c>
      <c r="F46" s="280"/>
      <c r="G46" s="20"/>
      <c r="H46" s="20"/>
      <c r="I46" s="20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4.25">
      <c r="A47" s="12">
        <v>37</v>
      </c>
      <c r="B47" s="38">
        <v>170301111059</v>
      </c>
      <c r="C47" s="59">
        <v>36</v>
      </c>
      <c r="D47" s="59"/>
      <c r="E47" s="59">
        <v>25</v>
      </c>
      <c r="F47" s="280"/>
      <c r="G47" s="20"/>
      <c r="H47" s="20"/>
      <c r="I47" s="20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</sheetData>
  <sheetProtection/>
  <mergeCells count="9">
    <mergeCell ref="G14:Y14"/>
    <mergeCell ref="G15:J15"/>
    <mergeCell ref="G16:J16"/>
    <mergeCell ref="A1:E1"/>
    <mergeCell ref="A2:E2"/>
    <mergeCell ref="A3:E3"/>
    <mergeCell ref="Q3:Y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Y43"/>
  <sheetViews>
    <sheetView zoomScalePageLayoutView="0" workbookViewId="0" topLeftCell="H1">
      <selection activeCell="W16" sqref="W16:Y16"/>
    </sheetView>
  </sheetViews>
  <sheetFormatPr defaultColWidth="9.140625" defaultRowHeight="15"/>
  <cols>
    <col min="1" max="1" width="2.57421875" style="0" bestFit="1" customWidth="1"/>
    <col min="2" max="2" width="14.28125" style="0" bestFit="1" customWidth="1"/>
    <col min="3" max="3" width="12.8515625" style="0" bestFit="1" customWidth="1"/>
    <col min="4" max="4" width="12.8515625" style="0" customWidth="1"/>
    <col min="5" max="5" width="12.8515625" style="0" bestFit="1" customWidth="1"/>
    <col min="6" max="6" width="12.8515625" style="0" customWidth="1"/>
    <col min="7" max="7" width="39.57421875" style="0" bestFit="1" customWidth="1"/>
    <col min="8" max="8" width="9.421875" style="0" customWidth="1"/>
    <col min="9" max="9" width="10.8515625" style="0" customWidth="1"/>
    <col min="10" max="10" width="12.8515625" style="0" customWidth="1"/>
  </cols>
  <sheetData>
    <row r="1" spans="1:25" ht="14.25">
      <c r="A1" s="301" t="s">
        <v>110</v>
      </c>
      <c r="B1" s="330"/>
      <c r="C1" s="330"/>
      <c r="D1" s="330"/>
      <c r="E1" s="330"/>
      <c r="F1" s="190"/>
      <c r="G1" s="252"/>
      <c r="H1" s="252"/>
      <c r="I1" s="252"/>
      <c r="J1" s="252"/>
      <c r="K1" s="252"/>
      <c r="L1" s="247"/>
      <c r="M1" s="247"/>
      <c r="N1" s="247"/>
      <c r="O1" s="247"/>
      <c r="P1" s="247"/>
      <c r="Q1" s="1"/>
      <c r="R1" s="1"/>
      <c r="S1" s="1"/>
      <c r="T1" s="1"/>
      <c r="U1" s="1"/>
      <c r="V1" s="1"/>
      <c r="W1" s="1"/>
      <c r="X1" s="1"/>
      <c r="Y1" s="1"/>
    </row>
    <row r="2" spans="1:25" ht="14.25">
      <c r="A2" s="301" t="s">
        <v>0</v>
      </c>
      <c r="B2" s="330"/>
      <c r="C2" s="330"/>
      <c r="D2" s="330"/>
      <c r="E2" s="330"/>
      <c r="F2" s="190"/>
      <c r="G2" s="253"/>
      <c r="H2" s="34"/>
      <c r="I2" s="34"/>
      <c r="J2" s="251"/>
      <c r="K2" s="251"/>
      <c r="L2" s="246"/>
      <c r="M2" s="246"/>
      <c r="N2" s="246"/>
      <c r="O2" s="246"/>
      <c r="P2" s="246"/>
      <c r="Q2" s="1"/>
      <c r="R2" s="1"/>
      <c r="S2" s="1"/>
      <c r="T2" s="1"/>
      <c r="U2" s="1"/>
      <c r="V2" s="1"/>
      <c r="W2" s="1"/>
      <c r="X2" s="1"/>
      <c r="Y2" s="1"/>
    </row>
    <row r="3" spans="1:25" ht="43.5">
      <c r="A3" s="301" t="s">
        <v>200</v>
      </c>
      <c r="B3" s="330"/>
      <c r="C3" s="330"/>
      <c r="D3" s="330"/>
      <c r="E3" s="330"/>
      <c r="F3" s="190"/>
      <c r="G3" s="78"/>
      <c r="H3" s="153"/>
      <c r="I3" s="78" t="s">
        <v>230</v>
      </c>
      <c r="J3" s="89" t="s">
        <v>231</v>
      </c>
      <c r="K3" s="89" t="s">
        <v>232</v>
      </c>
      <c r="L3" s="246"/>
      <c r="M3" s="247"/>
      <c r="N3" s="247"/>
      <c r="O3" s="246"/>
      <c r="P3" s="246"/>
      <c r="Q3" s="355" t="s">
        <v>254</v>
      </c>
      <c r="R3" s="355"/>
      <c r="S3" s="355"/>
      <c r="T3" s="355"/>
      <c r="U3" s="355"/>
      <c r="V3" s="355"/>
      <c r="W3" s="355"/>
      <c r="X3" s="355"/>
      <c r="Y3" s="355"/>
    </row>
    <row r="4" spans="1:25" ht="15">
      <c r="A4" s="301" t="s">
        <v>201</v>
      </c>
      <c r="B4" s="330"/>
      <c r="C4" s="330"/>
      <c r="D4" s="330"/>
      <c r="E4" s="330"/>
      <c r="F4" s="190"/>
      <c r="G4" s="78" t="s">
        <v>256</v>
      </c>
      <c r="H4" s="150"/>
      <c r="I4" s="151"/>
      <c r="J4" s="223" t="s">
        <v>233</v>
      </c>
      <c r="K4" s="223">
        <v>3</v>
      </c>
      <c r="L4" s="246"/>
      <c r="M4" s="247"/>
      <c r="N4" s="247"/>
      <c r="O4" s="246"/>
      <c r="P4" s="246"/>
      <c r="Q4" s="355"/>
      <c r="R4" s="355"/>
      <c r="S4" s="355"/>
      <c r="T4" s="355"/>
      <c r="U4" s="355"/>
      <c r="V4" s="355"/>
      <c r="W4" s="355"/>
      <c r="X4" s="355"/>
      <c r="Y4" s="355"/>
    </row>
    <row r="5" spans="1:25" ht="15">
      <c r="A5" s="301" t="s">
        <v>202</v>
      </c>
      <c r="B5" s="330"/>
      <c r="C5" s="330"/>
      <c r="D5" s="330"/>
      <c r="E5" s="330"/>
      <c r="F5" s="190"/>
      <c r="G5" s="78" t="s">
        <v>234</v>
      </c>
      <c r="H5" s="156">
        <f>D12</f>
        <v>96.96969696969697</v>
      </c>
      <c r="I5" s="151"/>
      <c r="J5" s="224" t="s">
        <v>235</v>
      </c>
      <c r="K5" s="224">
        <v>2</v>
      </c>
      <c r="L5" s="246"/>
      <c r="M5" s="247"/>
      <c r="N5" s="247"/>
      <c r="O5" s="246"/>
      <c r="P5" s="246"/>
      <c r="Q5" s="355"/>
      <c r="R5" s="355"/>
      <c r="S5" s="355"/>
      <c r="T5" s="355"/>
      <c r="U5" s="355"/>
      <c r="V5" s="355"/>
      <c r="W5" s="355"/>
      <c r="X5" s="355"/>
      <c r="Y5" s="355"/>
    </row>
    <row r="6" spans="1:25" ht="15">
      <c r="A6" s="12"/>
      <c r="B6" s="52" t="s">
        <v>1</v>
      </c>
      <c r="C6" s="14" t="s">
        <v>76</v>
      </c>
      <c r="D6" s="124"/>
      <c r="E6" s="124" t="s">
        <v>77</v>
      </c>
      <c r="F6" s="127"/>
      <c r="G6" s="78" t="s">
        <v>236</v>
      </c>
      <c r="H6" s="156">
        <f>F12</f>
        <v>81.81818181818183</v>
      </c>
      <c r="I6" s="151"/>
      <c r="J6" s="225" t="s">
        <v>237</v>
      </c>
      <c r="K6" s="225">
        <v>1</v>
      </c>
      <c r="L6" s="246"/>
      <c r="M6" s="247"/>
      <c r="N6" s="247"/>
      <c r="O6" s="246"/>
      <c r="P6" s="246"/>
      <c r="Q6" s="355"/>
      <c r="R6" s="355"/>
      <c r="S6" s="355"/>
      <c r="T6" s="355"/>
      <c r="U6" s="355"/>
      <c r="V6" s="355"/>
      <c r="W6" s="355"/>
      <c r="X6" s="355"/>
      <c r="Y6" s="355"/>
    </row>
    <row r="7" spans="1:25" ht="15">
      <c r="A7" s="12"/>
      <c r="B7" s="52" t="s">
        <v>2</v>
      </c>
      <c r="C7" s="53" t="s">
        <v>78</v>
      </c>
      <c r="D7" s="207"/>
      <c r="E7" s="207" t="s">
        <v>78</v>
      </c>
      <c r="F7" s="193"/>
      <c r="G7" s="78" t="s">
        <v>238</v>
      </c>
      <c r="H7" s="162">
        <f>AVERAGE(H5:H6)</f>
        <v>89.3939393939394</v>
      </c>
      <c r="I7" s="163">
        <v>0.6</v>
      </c>
      <c r="J7" s="226" t="s">
        <v>239</v>
      </c>
      <c r="K7" s="226">
        <v>0</v>
      </c>
      <c r="L7" s="246"/>
      <c r="M7" s="246"/>
      <c r="N7" s="246"/>
      <c r="O7" s="246"/>
      <c r="P7" s="246"/>
      <c r="Q7" s="355"/>
      <c r="R7" s="355"/>
      <c r="S7" s="355"/>
      <c r="T7" s="355"/>
      <c r="U7" s="355"/>
      <c r="V7" s="355"/>
      <c r="W7" s="355"/>
      <c r="X7" s="355"/>
      <c r="Y7" s="355"/>
    </row>
    <row r="8" spans="1:25" ht="14.25">
      <c r="A8" s="12"/>
      <c r="B8" s="52" t="s">
        <v>3</v>
      </c>
      <c r="C8" s="53" t="s">
        <v>4</v>
      </c>
      <c r="D8" s="53"/>
      <c r="E8" s="53" t="s">
        <v>84</v>
      </c>
      <c r="F8" s="193"/>
      <c r="G8" s="78" t="s">
        <v>240</v>
      </c>
      <c r="H8" s="166" t="s">
        <v>114</v>
      </c>
      <c r="I8" s="167"/>
      <c r="J8" s="167"/>
      <c r="K8" s="16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2"/>
      <c r="B9" s="52" t="s">
        <v>5</v>
      </c>
      <c r="C9" s="53" t="s">
        <v>193</v>
      </c>
      <c r="D9" s="53"/>
      <c r="E9" s="53" t="s">
        <v>193</v>
      </c>
      <c r="F9" s="207"/>
      <c r="G9" s="145"/>
      <c r="H9" s="245"/>
      <c r="I9" s="245"/>
      <c r="J9" s="259"/>
      <c r="K9" s="204" t="s">
        <v>82</v>
      </c>
      <c r="L9" s="54" t="s">
        <v>89</v>
      </c>
      <c r="M9" s="29" t="s">
        <v>97</v>
      </c>
      <c r="N9" s="29" t="s">
        <v>98</v>
      </c>
      <c r="O9" s="29" t="s">
        <v>99</v>
      </c>
      <c r="P9" s="29" t="s">
        <v>100</v>
      </c>
      <c r="Q9" s="29" t="s">
        <v>101</v>
      </c>
      <c r="R9" s="29" t="s">
        <v>102</v>
      </c>
      <c r="S9" s="29" t="s">
        <v>103</v>
      </c>
      <c r="T9" s="29" t="s">
        <v>104</v>
      </c>
      <c r="U9" s="29" t="s">
        <v>109</v>
      </c>
      <c r="V9" s="29" t="s">
        <v>105</v>
      </c>
      <c r="W9" s="29" t="s">
        <v>106</v>
      </c>
      <c r="X9" s="29" t="s">
        <v>107</v>
      </c>
      <c r="Y9" s="29" t="s">
        <v>108</v>
      </c>
    </row>
    <row r="10" spans="1:25" ht="15">
      <c r="A10" s="12"/>
      <c r="B10" s="52" t="s">
        <v>8</v>
      </c>
      <c r="C10" s="53">
        <v>50</v>
      </c>
      <c r="D10" s="86">
        <f>0.55*C10</f>
        <v>27.500000000000004</v>
      </c>
      <c r="E10" s="19">
        <v>50</v>
      </c>
      <c r="F10" s="86">
        <f>0.55*E10</f>
        <v>27.500000000000004</v>
      </c>
      <c r="G10" s="275" t="s">
        <v>6</v>
      </c>
      <c r="H10" s="245"/>
      <c r="I10" s="245"/>
      <c r="J10" s="245"/>
      <c r="K10" s="205">
        <v>2</v>
      </c>
      <c r="L10" s="46">
        <v>3</v>
      </c>
      <c r="M10" s="46">
        <v>2</v>
      </c>
      <c r="N10" s="46">
        <v>3</v>
      </c>
      <c r="O10" s="46">
        <v>3</v>
      </c>
      <c r="P10" s="46">
        <v>2</v>
      </c>
      <c r="Q10" s="46">
        <v>2</v>
      </c>
      <c r="R10" s="46">
        <v>3</v>
      </c>
      <c r="S10" s="31"/>
      <c r="T10" s="31"/>
      <c r="U10" s="31"/>
      <c r="V10" s="31"/>
      <c r="W10" s="39">
        <v>3</v>
      </c>
      <c r="X10" s="39">
        <v>3</v>
      </c>
      <c r="Y10" s="39">
        <v>3</v>
      </c>
    </row>
    <row r="11" spans="1:25" ht="15">
      <c r="A11" s="12">
        <v>1</v>
      </c>
      <c r="B11" s="43">
        <v>170301110008</v>
      </c>
      <c r="C11" s="67">
        <v>34</v>
      </c>
      <c r="D11" s="75">
        <f>COUNTIF(C11:C43,"&gt;="&amp;D10)</f>
        <v>32</v>
      </c>
      <c r="E11" s="67">
        <v>42</v>
      </c>
      <c r="F11" s="75">
        <f>COUNTIF(E11:E43,"&gt;="&amp;F10)</f>
        <v>27</v>
      </c>
      <c r="G11" s="275" t="s">
        <v>7</v>
      </c>
      <c r="H11" s="245"/>
      <c r="I11" s="245"/>
      <c r="J11" s="245"/>
      <c r="K11" s="206">
        <v>3</v>
      </c>
      <c r="L11" s="23">
        <v>2</v>
      </c>
      <c r="M11" s="23">
        <v>3</v>
      </c>
      <c r="N11" s="23">
        <v>1</v>
      </c>
      <c r="O11" s="23">
        <v>2</v>
      </c>
      <c r="P11" s="23">
        <v>3</v>
      </c>
      <c r="Q11" s="23">
        <v>3</v>
      </c>
      <c r="R11" s="23">
        <v>1</v>
      </c>
      <c r="S11" s="31"/>
      <c r="T11" s="31"/>
      <c r="U11" s="31"/>
      <c r="V11" s="31"/>
      <c r="W11" s="39">
        <v>3</v>
      </c>
      <c r="X11" s="39">
        <v>3</v>
      </c>
      <c r="Y11" s="39">
        <v>3</v>
      </c>
    </row>
    <row r="12" spans="1:25" ht="15">
      <c r="A12" s="12">
        <v>2</v>
      </c>
      <c r="B12" s="43">
        <v>170301110012</v>
      </c>
      <c r="C12" s="67">
        <v>37</v>
      </c>
      <c r="D12" s="75">
        <f>D11/$A$43*100</f>
        <v>96.96969696969697</v>
      </c>
      <c r="E12" s="67">
        <v>41</v>
      </c>
      <c r="F12" s="75">
        <f>F11/$A$43*100</f>
        <v>81.81818181818183</v>
      </c>
      <c r="G12" s="275" t="s">
        <v>72</v>
      </c>
      <c r="H12" s="245"/>
      <c r="I12" s="245"/>
      <c r="J12" s="245"/>
      <c r="K12" s="205">
        <v>2</v>
      </c>
      <c r="L12" s="46">
        <v>3</v>
      </c>
      <c r="M12" s="46">
        <v>2</v>
      </c>
      <c r="N12" s="46">
        <v>3</v>
      </c>
      <c r="O12" s="46">
        <v>3</v>
      </c>
      <c r="P12" s="46">
        <v>2</v>
      </c>
      <c r="Q12" s="46">
        <v>2</v>
      </c>
      <c r="R12" s="46">
        <v>3</v>
      </c>
      <c r="S12" s="31"/>
      <c r="T12" s="31"/>
      <c r="U12" s="31"/>
      <c r="V12" s="31"/>
      <c r="W12" s="39">
        <v>3</v>
      </c>
      <c r="X12" s="39">
        <v>3</v>
      </c>
      <c r="Y12" s="39">
        <v>3</v>
      </c>
    </row>
    <row r="13" spans="1:25" ht="15">
      <c r="A13" s="12">
        <v>3</v>
      </c>
      <c r="B13" s="43">
        <v>170301110013</v>
      </c>
      <c r="C13" s="67">
        <v>35</v>
      </c>
      <c r="D13" s="67"/>
      <c r="E13" s="67">
        <v>43</v>
      </c>
      <c r="F13" s="276"/>
      <c r="G13" s="275" t="s">
        <v>73</v>
      </c>
      <c r="H13" s="245"/>
      <c r="I13" s="245"/>
      <c r="J13" s="245"/>
      <c r="K13" s="206">
        <v>3</v>
      </c>
      <c r="L13" s="23">
        <v>1</v>
      </c>
      <c r="M13" s="23">
        <v>3</v>
      </c>
      <c r="N13" s="23">
        <v>1</v>
      </c>
      <c r="O13" s="23">
        <v>1</v>
      </c>
      <c r="P13" s="23">
        <v>3</v>
      </c>
      <c r="Q13" s="23">
        <v>3</v>
      </c>
      <c r="R13" s="23">
        <v>1</v>
      </c>
      <c r="S13" s="31"/>
      <c r="T13" s="31"/>
      <c r="U13" s="31"/>
      <c r="V13" s="31"/>
      <c r="W13" s="39">
        <v>3</v>
      </c>
      <c r="X13" s="39">
        <v>3</v>
      </c>
      <c r="Y13" s="39">
        <v>3</v>
      </c>
    </row>
    <row r="14" spans="1:25" ht="15">
      <c r="A14" s="12">
        <v>4</v>
      </c>
      <c r="B14" s="43">
        <v>170301110015</v>
      </c>
      <c r="C14" s="67">
        <v>36</v>
      </c>
      <c r="D14" s="67"/>
      <c r="E14" s="67">
        <v>38</v>
      </c>
      <c r="F14" s="276"/>
      <c r="G14" s="372"/>
      <c r="H14" s="373"/>
      <c r="I14" s="373"/>
      <c r="J14" s="373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5"/>
    </row>
    <row r="15" spans="1:25" ht="15">
      <c r="A15" s="12">
        <v>5</v>
      </c>
      <c r="B15" s="43">
        <v>170301110017</v>
      </c>
      <c r="C15" s="67">
        <v>32</v>
      </c>
      <c r="D15" s="67"/>
      <c r="E15" s="67">
        <v>42</v>
      </c>
      <c r="F15" s="276"/>
      <c r="G15" s="319" t="s">
        <v>259</v>
      </c>
      <c r="H15" s="320"/>
      <c r="I15" s="320"/>
      <c r="J15" s="321"/>
      <c r="K15" s="25">
        <f>AVERAGE(K10:K13)</f>
        <v>2.5</v>
      </c>
      <c r="L15" s="25">
        <f aca="true" t="shared" si="0" ref="L15:Y15">AVERAGE(L10:L13)</f>
        <v>2.25</v>
      </c>
      <c r="M15" s="25">
        <f t="shared" si="0"/>
        <v>2.5</v>
      </c>
      <c r="N15" s="25">
        <f t="shared" si="0"/>
        <v>2</v>
      </c>
      <c r="O15" s="25">
        <f t="shared" si="0"/>
        <v>2.25</v>
      </c>
      <c r="P15" s="25">
        <f t="shared" si="0"/>
        <v>2.5</v>
      </c>
      <c r="Q15" s="25">
        <f t="shared" si="0"/>
        <v>2.5</v>
      </c>
      <c r="R15" s="25">
        <f t="shared" si="0"/>
        <v>2</v>
      </c>
      <c r="S15" s="25"/>
      <c r="T15" s="25"/>
      <c r="U15" s="25"/>
      <c r="V15" s="25"/>
      <c r="W15" s="25">
        <f t="shared" si="0"/>
        <v>3</v>
      </c>
      <c r="X15" s="25">
        <f t="shared" si="0"/>
        <v>3</v>
      </c>
      <c r="Y15" s="25">
        <f t="shared" si="0"/>
        <v>3</v>
      </c>
    </row>
    <row r="16" spans="1:25" ht="15">
      <c r="A16" s="12">
        <v>6</v>
      </c>
      <c r="B16" s="43">
        <v>170301110019</v>
      </c>
      <c r="C16" s="67">
        <v>36</v>
      </c>
      <c r="D16" s="67"/>
      <c r="E16" s="67">
        <v>41</v>
      </c>
      <c r="F16" s="278"/>
      <c r="G16" s="351" t="s">
        <v>83</v>
      </c>
      <c r="H16" s="352"/>
      <c r="I16" s="352"/>
      <c r="J16" s="353"/>
      <c r="K16" s="120">
        <f aca="true" t="shared" si="1" ref="K16:Y16">K15*$H$7/100</f>
        <v>2.234848484848485</v>
      </c>
      <c r="L16" s="120">
        <f t="shared" si="1"/>
        <v>2.0113636363636367</v>
      </c>
      <c r="M16" s="120">
        <f t="shared" si="1"/>
        <v>2.234848484848485</v>
      </c>
      <c r="N16" s="120">
        <f t="shared" si="1"/>
        <v>1.787878787878788</v>
      </c>
      <c r="O16" s="120">
        <f t="shared" si="1"/>
        <v>2.0113636363636367</v>
      </c>
      <c r="P16" s="120">
        <f t="shared" si="1"/>
        <v>2.234848484848485</v>
      </c>
      <c r="Q16" s="120">
        <f t="shared" si="1"/>
        <v>2.234848484848485</v>
      </c>
      <c r="R16" s="120">
        <f t="shared" si="1"/>
        <v>1.787878787878788</v>
      </c>
      <c r="S16" s="120"/>
      <c r="T16" s="120"/>
      <c r="U16" s="120"/>
      <c r="V16" s="120"/>
      <c r="W16" s="120">
        <f t="shared" si="1"/>
        <v>2.6818181818181825</v>
      </c>
      <c r="X16" s="120">
        <f t="shared" si="1"/>
        <v>2.6818181818181825</v>
      </c>
      <c r="Y16" s="120">
        <f t="shared" si="1"/>
        <v>2.6818181818181825</v>
      </c>
    </row>
    <row r="17" spans="1:25" ht="14.25">
      <c r="A17" s="12">
        <v>7</v>
      </c>
      <c r="B17" s="43">
        <v>170301110025</v>
      </c>
      <c r="C17" s="67">
        <v>34</v>
      </c>
      <c r="D17" s="276"/>
      <c r="E17" s="276">
        <v>40</v>
      </c>
      <c r="F17" s="279"/>
      <c r="G17" s="274"/>
      <c r="H17" s="274"/>
      <c r="I17" s="274"/>
      <c r="J17" s="274"/>
      <c r="K17" s="246"/>
      <c r="L17" s="24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2">
        <v>8</v>
      </c>
      <c r="B18" s="43">
        <v>170301110027</v>
      </c>
      <c r="C18" s="67">
        <v>35</v>
      </c>
      <c r="D18" s="276"/>
      <c r="E18" s="276">
        <v>37</v>
      </c>
      <c r="F18" s="279"/>
      <c r="G18" s="257"/>
      <c r="H18" s="257"/>
      <c r="I18" s="257"/>
      <c r="J18" s="246"/>
      <c r="K18" s="245"/>
      <c r="L18" s="245"/>
      <c r="M18" s="69"/>
      <c r="N18" s="69"/>
      <c r="O18" s="69"/>
      <c r="P18" s="69"/>
      <c r="Q18" s="69"/>
      <c r="R18" s="69"/>
      <c r="S18" s="1"/>
      <c r="T18" s="1"/>
      <c r="U18" s="1"/>
      <c r="V18" s="1"/>
      <c r="W18" s="1"/>
      <c r="X18" s="1"/>
      <c r="Y18" s="1"/>
    </row>
    <row r="19" spans="1:25" ht="14.25">
      <c r="A19" s="12">
        <v>9</v>
      </c>
      <c r="B19" s="43">
        <v>170301110031</v>
      </c>
      <c r="C19" s="67">
        <v>34</v>
      </c>
      <c r="D19" s="276"/>
      <c r="E19" s="276">
        <v>39</v>
      </c>
      <c r="F19" s="279"/>
      <c r="G19" s="247"/>
      <c r="H19" s="247"/>
      <c r="I19" s="247"/>
      <c r="J19" s="246"/>
      <c r="K19" s="246"/>
      <c r="L19" s="24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2">
        <v>10</v>
      </c>
      <c r="B20" s="43">
        <v>170301110044</v>
      </c>
      <c r="C20" s="67">
        <v>36</v>
      </c>
      <c r="D20" s="276"/>
      <c r="E20" s="276">
        <v>34</v>
      </c>
      <c r="F20" s="279"/>
      <c r="G20" s="258"/>
      <c r="H20" s="246"/>
      <c r="I20" s="246"/>
      <c r="J20" s="246"/>
      <c r="K20" s="247"/>
      <c r="L20" s="246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2">
        <v>11</v>
      </c>
      <c r="B21" s="43">
        <v>170301110047</v>
      </c>
      <c r="C21" s="67">
        <v>36</v>
      </c>
      <c r="D21" s="276"/>
      <c r="E21" s="276">
        <v>38</v>
      </c>
      <c r="F21" s="279"/>
      <c r="G21" s="258"/>
      <c r="H21" s="246"/>
      <c r="I21" s="246"/>
      <c r="J21" s="246"/>
      <c r="K21" s="246"/>
      <c r="L21" s="246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>
      <c r="A22" s="12">
        <v>12</v>
      </c>
      <c r="B22" s="43">
        <v>170301110054</v>
      </c>
      <c r="C22" s="67">
        <v>38</v>
      </c>
      <c r="D22" s="276"/>
      <c r="E22" s="276">
        <v>26</v>
      </c>
      <c r="F22" s="279"/>
      <c r="G22" s="257"/>
      <c r="H22" s="257"/>
      <c r="I22" s="257"/>
      <c r="J22" s="246"/>
      <c r="K22" s="246"/>
      <c r="L22" s="246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12">
        <v>13</v>
      </c>
      <c r="B23" s="43">
        <v>170301111057</v>
      </c>
      <c r="C23" s="67">
        <v>34</v>
      </c>
      <c r="D23" s="276"/>
      <c r="E23" s="276">
        <v>40</v>
      </c>
      <c r="F23" s="279"/>
      <c r="G23" s="257"/>
      <c r="H23" s="257"/>
      <c r="I23" s="257"/>
      <c r="J23" s="246"/>
      <c r="K23" s="246"/>
      <c r="L23" s="246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12">
        <v>14</v>
      </c>
      <c r="B24" s="43">
        <v>170301110045</v>
      </c>
      <c r="C24" s="67">
        <v>31</v>
      </c>
      <c r="D24" s="276"/>
      <c r="E24" s="276">
        <v>33</v>
      </c>
      <c r="F24" s="279"/>
      <c r="G24" s="257"/>
      <c r="H24" s="257"/>
      <c r="I24" s="257"/>
      <c r="J24" s="246"/>
      <c r="K24" s="246"/>
      <c r="L24" s="246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>
      <c r="A25" s="12">
        <v>15</v>
      </c>
      <c r="B25" s="43">
        <v>170301110046</v>
      </c>
      <c r="C25" s="67">
        <v>29</v>
      </c>
      <c r="D25" s="276"/>
      <c r="E25" s="276">
        <v>34</v>
      </c>
      <c r="F25" s="279"/>
      <c r="G25" s="257"/>
      <c r="H25" s="257"/>
      <c r="I25" s="257"/>
      <c r="J25" s="246"/>
      <c r="K25" s="246"/>
      <c r="L25" s="246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>
      <c r="A26" s="12">
        <v>16</v>
      </c>
      <c r="B26" s="43">
        <v>170301110016</v>
      </c>
      <c r="C26" s="67">
        <v>35</v>
      </c>
      <c r="D26" s="276"/>
      <c r="E26" s="276">
        <v>42</v>
      </c>
      <c r="F26" s="279"/>
      <c r="G26" s="257"/>
      <c r="H26" s="257"/>
      <c r="I26" s="257"/>
      <c r="J26" s="246"/>
      <c r="K26" s="246"/>
      <c r="L26" s="246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12">
        <v>17</v>
      </c>
      <c r="B27" s="43">
        <v>170301110021</v>
      </c>
      <c r="C27" s="67">
        <v>37</v>
      </c>
      <c r="D27" s="67"/>
      <c r="E27" s="67">
        <v>46</v>
      </c>
      <c r="F27" s="279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>
      <c r="A28" s="12">
        <v>18</v>
      </c>
      <c r="B28" s="43">
        <v>170301110022</v>
      </c>
      <c r="C28" s="67">
        <v>35</v>
      </c>
      <c r="D28" s="67"/>
      <c r="E28" s="67">
        <v>48</v>
      </c>
      <c r="F28" s="279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>
      <c r="A29" s="12">
        <v>19</v>
      </c>
      <c r="B29" s="43">
        <v>170301110023</v>
      </c>
      <c r="C29" s="67">
        <v>39</v>
      </c>
      <c r="D29" s="67"/>
      <c r="E29" s="67">
        <v>37</v>
      </c>
      <c r="F29" s="279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>
      <c r="A30" s="12">
        <v>20</v>
      </c>
      <c r="B30" s="43">
        <v>170301110028</v>
      </c>
      <c r="C30" s="67">
        <v>36</v>
      </c>
      <c r="D30" s="67"/>
      <c r="E30" s="67">
        <v>44</v>
      </c>
      <c r="F30" s="279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>
      <c r="A31" s="12">
        <v>21</v>
      </c>
      <c r="B31" s="43">
        <v>170301110036</v>
      </c>
      <c r="C31" s="67">
        <v>37</v>
      </c>
      <c r="D31" s="67"/>
      <c r="E31" s="67">
        <v>44</v>
      </c>
      <c r="F31" s="279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25">
      <c r="A32" s="12">
        <v>22</v>
      </c>
      <c r="B32" s="43">
        <v>170301110037</v>
      </c>
      <c r="C32" s="67">
        <v>35</v>
      </c>
      <c r="D32" s="67"/>
      <c r="E32" s="67">
        <v>47</v>
      </c>
      <c r="F32" s="279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>
      <c r="A33" s="12">
        <v>23</v>
      </c>
      <c r="B33" s="43">
        <v>170301110039</v>
      </c>
      <c r="C33" s="67">
        <v>35</v>
      </c>
      <c r="D33" s="67"/>
      <c r="E33" s="67">
        <v>45</v>
      </c>
      <c r="F33" s="279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25">
      <c r="A34" s="12">
        <v>24</v>
      </c>
      <c r="B34" s="43">
        <v>170301110042</v>
      </c>
      <c r="C34" s="67">
        <v>37</v>
      </c>
      <c r="D34" s="67"/>
      <c r="E34" s="67">
        <v>44</v>
      </c>
      <c r="F34" s="279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>
      <c r="A35" s="12">
        <v>25</v>
      </c>
      <c r="B35" s="43">
        <v>170301110050</v>
      </c>
      <c r="C35" s="67">
        <v>37</v>
      </c>
      <c r="D35" s="67"/>
      <c r="E35" s="67">
        <v>40</v>
      </c>
      <c r="F35" s="279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2">
        <v>26</v>
      </c>
      <c r="B36" s="43">
        <v>170301110052</v>
      </c>
      <c r="C36" s="67">
        <v>39</v>
      </c>
      <c r="D36" s="67"/>
      <c r="E36" s="67">
        <v>41</v>
      </c>
      <c r="F36" s="279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>
      <c r="A37" s="12">
        <v>27</v>
      </c>
      <c r="B37" s="43">
        <v>170301111056</v>
      </c>
      <c r="C37" s="67">
        <v>37</v>
      </c>
      <c r="D37" s="67"/>
      <c r="E37" s="67">
        <v>41</v>
      </c>
      <c r="F37" s="279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>
      <c r="A38" s="12">
        <v>28</v>
      </c>
      <c r="B38" s="43">
        <v>170301111060</v>
      </c>
      <c r="C38" s="67">
        <v>36</v>
      </c>
      <c r="D38" s="67"/>
      <c r="E38" s="67">
        <v>41</v>
      </c>
      <c r="F38" s="279"/>
      <c r="G38" s="12"/>
      <c r="H38" s="12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12">
        <v>29</v>
      </c>
      <c r="B39" s="43">
        <v>170301110006</v>
      </c>
      <c r="C39" s="67">
        <v>31</v>
      </c>
      <c r="D39" s="67"/>
      <c r="E39" s="67">
        <v>18</v>
      </c>
      <c r="F39" s="279"/>
      <c r="G39" s="12"/>
      <c r="H39" s="12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>
      <c r="A40" s="12">
        <v>30</v>
      </c>
      <c r="B40" s="43">
        <v>170301110007</v>
      </c>
      <c r="C40" s="67">
        <v>38</v>
      </c>
      <c r="D40" s="67"/>
      <c r="E40" s="67">
        <v>21</v>
      </c>
      <c r="F40" s="279"/>
      <c r="G40" s="12"/>
      <c r="H40" s="12"/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>
      <c r="A41" s="12">
        <v>31</v>
      </c>
      <c r="B41" s="43">
        <v>170301110014</v>
      </c>
      <c r="C41" s="67">
        <v>28</v>
      </c>
      <c r="D41" s="67"/>
      <c r="E41" s="67">
        <v>18</v>
      </c>
      <c r="F41" s="279"/>
      <c r="G41" s="12"/>
      <c r="H41" s="12"/>
      <c r="I41" s="1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>
      <c r="A42" s="12">
        <v>32</v>
      </c>
      <c r="B42" s="43">
        <v>170301110020</v>
      </c>
      <c r="C42" s="67">
        <v>28</v>
      </c>
      <c r="D42" s="67"/>
      <c r="E42" s="67">
        <v>0</v>
      </c>
      <c r="F42" s="279"/>
      <c r="G42" s="12"/>
      <c r="H42" s="12"/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>
      <c r="A43" s="12">
        <v>33</v>
      </c>
      <c r="B43" s="43">
        <v>170301111059</v>
      </c>
      <c r="C43" s="67">
        <v>7</v>
      </c>
      <c r="D43" s="67"/>
      <c r="E43" s="67">
        <v>0</v>
      </c>
      <c r="F43" s="279"/>
      <c r="G43" s="12"/>
      <c r="H43" s="12"/>
      <c r="I43" s="1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</sheetData>
  <sheetProtection/>
  <mergeCells count="9">
    <mergeCell ref="G14:Y14"/>
    <mergeCell ref="G15:J15"/>
    <mergeCell ref="G16:J16"/>
    <mergeCell ref="A1:E1"/>
    <mergeCell ref="A2:E2"/>
    <mergeCell ref="A3:E3"/>
    <mergeCell ref="Q3:Y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Y43"/>
  <sheetViews>
    <sheetView zoomScalePageLayoutView="0" workbookViewId="0" topLeftCell="H1">
      <selection activeCell="S15" sqref="S15:V16"/>
    </sheetView>
  </sheetViews>
  <sheetFormatPr defaultColWidth="9.140625" defaultRowHeight="15"/>
  <cols>
    <col min="1" max="1" width="2.57421875" style="0" bestFit="1" customWidth="1"/>
    <col min="2" max="2" width="14.28125" style="0" bestFit="1" customWidth="1"/>
    <col min="7" max="7" width="14.57421875" style="0" customWidth="1"/>
    <col min="8" max="8" width="13.57421875" style="0" customWidth="1"/>
    <col min="9" max="9" width="11.57421875" style="0" customWidth="1"/>
    <col min="10" max="10" width="13.28125" style="0" customWidth="1"/>
    <col min="11" max="11" width="13.8515625" style="0" customWidth="1"/>
  </cols>
  <sheetData>
    <row r="1" spans="1:25" ht="14.25">
      <c r="A1" s="301" t="s">
        <v>110</v>
      </c>
      <c r="B1" s="330"/>
      <c r="C1" s="330"/>
      <c r="D1" s="330"/>
      <c r="E1" s="330"/>
      <c r="F1" s="190"/>
      <c r="G1" s="252"/>
      <c r="H1" s="252"/>
      <c r="I1" s="252"/>
      <c r="J1" s="252"/>
      <c r="K1" s="252"/>
      <c r="L1" s="247"/>
      <c r="M1" s="247"/>
      <c r="N1" s="247"/>
      <c r="O1" s="247"/>
      <c r="P1" s="247"/>
      <c r="Q1" s="1"/>
      <c r="R1" s="1"/>
      <c r="S1" s="1"/>
      <c r="T1" s="1"/>
      <c r="U1" s="1"/>
      <c r="V1" s="1"/>
      <c r="W1" s="1"/>
      <c r="X1" s="1"/>
      <c r="Y1" s="1"/>
    </row>
    <row r="2" spans="1:25" ht="14.25">
      <c r="A2" s="301" t="s">
        <v>0</v>
      </c>
      <c r="B2" s="330"/>
      <c r="C2" s="330"/>
      <c r="D2" s="330"/>
      <c r="E2" s="330"/>
      <c r="F2" s="190"/>
      <c r="G2" s="253"/>
      <c r="H2" s="34"/>
      <c r="I2" s="34"/>
      <c r="J2" s="251"/>
      <c r="K2" s="251"/>
      <c r="L2" s="246"/>
      <c r="M2" s="246"/>
      <c r="N2" s="246"/>
      <c r="O2" s="246"/>
      <c r="P2" s="246"/>
      <c r="Q2" s="1"/>
      <c r="R2" s="1"/>
      <c r="S2" s="1"/>
      <c r="T2" s="1"/>
      <c r="U2" s="1"/>
      <c r="V2" s="1"/>
      <c r="W2" s="1"/>
      <c r="X2" s="1"/>
      <c r="Y2" s="1"/>
    </row>
    <row r="3" spans="1:25" ht="43.5">
      <c r="A3" s="301" t="s">
        <v>197</v>
      </c>
      <c r="B3" s="330"/>
      <c r="C3" s="330"/>
      <c r="D3" s="330"/>
      <c r="E3" s="330"/>
      <c r="F3" s="190"/>
      <c r="G3" s="78"/>
      <c r="H3" s="153"/>
      <c r="I3" s="78" t="s">
        <v>230</v>
      </c>
      <c r="J3" s="89" t="s">
        <v>231</v>
      </c>
      <c r="K3" s="89" t="s">
        <v>232</v>
      </c>
      <c r="L3" s="246"/>
      <c r="M3" s="247"/>
      <c r="N3" s="247"/>
      <c r="O3" s="246"/>
      <c r="P3" s="246"/>
      <c r="Q3" s="355" t="s">
        <v>254</v>
      </c>
      <c r="R3" s="355"/>
      <c r="S3" s="355"/>
      <c r="T3" s="355"/>
      <c r="U3" s="355"/>
      <c r="V3" s="355"/>
      <c r="W3" s="355"/>
      <c r="X3" s="355"/>
      <c r="Y3" s="355"/>
    </row>
    <row r="4" spans="1:25" ht="28.5">
      <c r="A4" s="301" t="s">
        <v>198</v>
      </c>
      <c r="B4" s="330"/>
      <c r="C4" s="330"/>
      <c r="D4" s="330"/>
      <c r="E4" s="330"/>
      <c r="F4" s="190"/>
      <c r="G4" s="78" t="s">
        <v>256</v>
      </c>
      <c r="H4" s="150"/>
      <c r="I4" s="151"/>
      <c r="J4" s="223" t="s">
        <v>233</v>
      </c>
      <c r="K4" s="223">
        <v>3</v>
      </c>
      <c r="L4" s="246"/>
      <c r="M4" s="247"/>
      <c r="N4" s="247"/>
      <c r="O4" s="246"/>
      <c r="P4" s="246"/>
      <c r="Q4" s="355"/>
      <c r="R4" s="355"/>
      <c r="S4" s="355"/>
      <c r="T4" s="355"/>
      <c r="U4" s="355"/>
      <c r="V4" s="355"/>
      <c r="W4" s="355"/>
      <c r="X4" s="355"/>
      <c r="Y4" s="355"/>
    </row>
    <row r="5" spans="1:25" ht="15">
      <c r="A5" s="301" t="s">
        <v>199</v>
      </c>
      <c r="B5" s="330"/>
      <c r="C5" s="330"/>
      <c r="D5" s="330"/>
      <c r="E5" s="330"/>
      <c r="F5" s="190"/>
      <c r="G5" s="78" t="s">
        <v>234</v>
      </c>
      <c r="H5" s="156">
        <f>D12</f>
        <v>78.78787878787878</v>
      </c>
      <c r="I5" s="151"/>
      <c r="J5" s="224" t="s">
        <v>235</v>
      </c>
      <c r="K5" s="224">
        <v>2</v>
      </c>
      <c r="L5" s="246"/>
      <c r="M5" s="247"/>
      <c r="N5" s="247"/>
      <c r="O5" s="246"/>
      <c r="P5" s="246"/>
      <c r="Q5" s="355"/>
      <c r="R5" s="355"/>
      <c r="S5" s="355"/>
      <c r="T5" s="355"/>
      <c r="U5" s="355"/>
      <c r="V5" s="355"/>
      <c r="W5" s="355"/>
      <c r="X5" s="355"/>
      <c r="Y5" s="355"/>
    </row>
    <row r="6" spans="1:25" ht="15">
      <c r="A6" s="12"/>
      <c r="B6" s="52" t="s">
        <v>1</v>
      </c>
      <c r="C6" s="14" t="s">
        <v>76</v>
      </c>
      <c r="D6" s="124"/>
      <c r="E6" s="124" t="s">
        <v>77</v>
      </c>
      <c r="F6" s="127"/>
      <c r="G6" s="78" t="s">
        <v>236</v>
      </c>
      <c r="H6" s="156">
        <f>F12</f>
        <v>81.81818181818183</v>
      </c>
      <c r="I6" s="151"/>
      <c r="J6" s="225" t="s">
        <v>237</v>
      </c>
      <c r="K6" s="225">
        <v>1</v>
      </c>
      <c r="L6" s="246"/>
      <c r="M6" s="247"/>
      <c r="N6" s="247"/>
      <c r="O6" s="246"/>
      <c r="P6" s="246"/>
      <c r="Q6" s="355"/>
      <c r="R6" s="355"/>
      <c r="S6" s="355"/>
      <c r="T6" s="355"/>
      <c r="U6" s="355"/>
      <c r="V6" s="355"/>
      <c r="W6" s="355"/>
      <c r="X6" s="355"/>
      <c r="Y6" s="355"/>
    </row>
    <row r="7" spans="1:25" ht="43.5">
      <c r="A7" s="12"/>
      <c r="B7" s="52" t="s">
        <v>2</v>
      </c>
      <c r="C7" s="53" t="s">
        <v>78</v>
      </c>
      <c r="D7" s="207"/>
      <c r="E7" s="207" t="s">
        <v>78</v>
      </c>
      <c r="F7" s="193"/>
      <c r="G7" s="78" t="s">
        <v>238</v>
      </c>
      <c r="H7" s="162">
        <f>AVERAGE(H5:H6)</f>
        <v>80.30303030303031</v>
      </c>
      <c r="I7" s="163">
        <v>0.6</v>
      </c>
      <c r="J7" s="226" t="s">
        <v>239</v>
      </c>
      <c r="K7" s="226">
        <v>0</v>
      </c>
      <c r="L7" s="246"/>
      <c r="M7" s="246"/>
      <c r="N7" s="246"/>
      <c r="O7" s="246"/>
      <c r="P7" s="246"/>
      <c r="Q7" s="355"/>
      <c r="R7" s="355"/>
      <c r="S7" s="355"/>
      <c r="T7" s="355"/>
      <c r="U7" s="355"/>
      <c r="V7" s="355"/>
      <c r="W7" s="355"/>
      <c r="X7" s="355"/>
      <c r="Y7" s="355"/>
    </row>
    <row r="8" spans="1:25" ht="14.25">
      <c r="A8" s="12"/>
      <c r="B8" s="52" t="s">
        <v>3</v>
      </c>
      <c r="C8" s="53" t="s">
        <v>4</v>
      </c>
      <c r="D8" s="53"/>
      <c r="E8" s="53" t="s">
        <v>84</v>
      </c>
      <c r="F8" s="193"/>
      <c r="G8" s="78" t="s">
        <v>240</v>
      </c>
      <c r="H8" s="166" t="s">
        <v>114</v>
      </c>
      <c r="I8" s="167"/>
      <c r="J8" s="167"/>
      <c r="K8" s="16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2"/>
      <c r="B9" s="52" t="s">
        <v>5</v>
      </c>
      <c r="C9" s="53" t="s">
        <v>193</v>
      </c>
      <c r="D9" s="53"/>
      <c r="E9" s="53" t="s">
        <v>193</v>
      </c>
      <c r="F9" s="207"/>
      <c r="G9" s="145"/>
      <c r="H9" s="245"/>
      <c r="I9" s="245"/>
      <c r="J9" s="259"/>
      <c r="K9" s="204" t="s">
        <v>82</v>
      </c>
      <c r="L9" s="54" t="s">
        <v>89</v>
      </c>
      <c r="M9" s="29" t="s">
        <v>97</v>
      </c>
      <c r="N9" s="29" t="s">
        <v>98</v>
      </c>
      <c r="O9" s="29" t="s">
        <v>99</v>
      </c>
      <c r="P9" s="29" t="s">
        <v>100</v>
      </c>
      <c r="Q9" s="29" t="s">
        <v>101</v>
      </c>
      <c r="R9" s="29" t="s">
        <v>102</v>
      </c>
      <c r="S9" s="29" t="s">
        <v>103</v>
      </c>
      <c r="T9" s="29" t="s">
        <v>104</v>
      </c>
      <c r="U9" s="29" t="s">
        <v>109</v>
      </c>
      <c r="V9" s="29" t="s">
        <v>105</v>
      </c>
      <c r="W9" s="29" t="s">
        <v>106</v>
      </c>
      <c r="X9" s="29" t="s">
        <v>107</v>
      </c>
      <c r="Y9" s="29" t="s">
        <v>108</v>
      </c>
    </row>
    <row r="10" spans="1:25" ht="15">
      <c r="A10" s="12"/>
      <c r="B10" s="52" t="s">
        <v>8</v>
      </c>
      <c r="C10" s="53">
        <v>50</v>
      </c>
      <c r="D10" s="86">
        <f>0.55*C10</f>
        <v>27.500000000000004</v>
      </c>
      <c r="E10" s="19">
        <v>50</v>
      </c>
      <c r="F10" s="86">
        <f>0.55*E10</f>
        <v>27.500000000000004</v>
      </c>
      <c r="G10" s="203" t="s">
        <v>6</v>
      </c>
      <c r="H10" s="245"/>
      <c r="I10" s="245"/>
      <c r="J10" s="245"/>
      <c r="K10" s="206">
        <v>1</v>
      </c>
      <c r="L10" s="23">
        <v>1</v>
      </c>
      <c r="M10" s="23">
        <v>3</v>
      </c>
      <c r="N10" s="23">
        <v>1</v>
      </c>
      <c r="O10" s="23">
        <v>1</v>
      </c>
      <c r="P10" s="23">
        <v>3</v>
      </c>
      <c r="Q10" s="23">
        <v>1</v>
      </c>
      <c r="R10" s="23">
        <v>1</v>
      </c>
      <c r="S10" s="39"/>
      <c r="T10" s="39"/>
      <c r="U10" s="39"/>
      <c r="V10" s="39"/>
      <c r="W10" s="39">
        <v>3</v>
      </c>
      <c r="X10" s="39">
        <v>3</v>
      </c>
      <c r="Y10" s="39">
        <v>3</v>
      </c>
    </row>
    <row r="11" spans="1:25" ht="15">
      <c r="A11" s="12">
        <v>1</v>
      </c>
      <c r="B11" s="43">
        <v>170301110017</v>
      </c>
      <c r="C11" s="67">
        <v>35</v>
      </c>
      <c r="D11" s="75">
        <f>COUNTIF(C11:C43,"&gt;="&amp;D10)</f>
        <v>26</v>
      </c>
      <c r="E11" s="67">
        <v>34.25</v>
      </c>
      <c r="F11" s="75">
        <f>COUNTIF(E11:E43,"&gt;="&amp;F10)</f>
        <v>27</v>
      </c>
      <c r="G11" s="203" t="s">
        <v>7</v>
      </c>
      <c r="H11" s="245"/>
      <c r="I11" s="245"/>
      <c r="J11" s="245"/>
      <c r="K11" s="206">
        <v>3</v>
      </c>
      <c r="L11" s="23">
        <v>1</v>
      </c>
      <c r="M11" s="23">
        <v>1</v>
      </c>
      <c r="N11" s="23">
        <v>1</v>
      </c>
      <c r="O11" s="23">
        <v>1</v>
      </c>
      <c r="P11" s="23">
        <v>3</v>
      </c>
      <c r="Q11" s="23">
        <v>3</v>
      </c>
      <c r="R11" s="23">
        <v>1</v>
      </c>
      <c r="S11" s="39"/>
      <c r="T11" s="39"/>
      <c r="U11" s="39"/>
      <c r="V11" s="39"/>
      <c r="W11" s="39">
        <v>3</v>
      </c>
      <c r="X11" s="39">
        <v>3</v>
      </c>
      <c r="Y11" s="39">
        <v>3</v>
      </c>
    </row>
    <row r="12" spans="1:25" ht="15">
      <c r="A12" s="12">
        <v>2</v>
      </c>
      <c r="B12" s="43">
        <v>170301110021</v>
      </c>
      <c r="C12" s="67">
        <v>37.5</v>
      </c>
      <c r="D12" s="75">
        <f>D11/$A$43*100</f>
        <v>78.78787878787878</v>
      </c>
      <c r="E12" s="67">
        <v>31.75</v>
      </c>
      <c r="F12" s="75">
        <f>F11/$A$43*100</f>
        <v>81.81818181818183</v>
      </c>
      <c r="G12" s="203" t="s">
        <v>72</v>
      </c>
      <c r="H12" s="245"/>
      <c r="I12" s="245"/>
      <c r="J12" s="245"/>
      <c r="K12" s="205">
        <v>2</v>
      </c>
      <c r="L12" s="46">
        <v>3</v>
      </c>
      <c r="M12" s="46">
        <v>2</v>
      </c>
      <c r="N12" s="46">
        <v>3</v>
      </c>
      <c r="O12" s="46">
        <v>3</v>
      </c>
      <c r="P12" s="46">
        <v>2</v>
      </c>
      <c r="Q12" s="46">
        <v>2</v>
      </c>
      <c r="R12" s="46">
        <v>3</v>
      </c>
      <c r="S12" s="39"/>
      <c r="T12" s="39"/>
      <c r="U12" s="39"/>
      <c r="V12" s="39"/>
      <c r="W12" s="39">
        <v>3</v>
      </c>
      <c r="X12" s="39">
        <v>3</v>
      </c>
      <c r="Y12" s="39">
        <v>3</v>
      </c>
    </row>
    <row r="13" spans="1:25" ht="15">
      <c r="A13" s="12">
        <v>3</v>
      </c>
      <c r="B13" s="43">
        <v>170301110022</v>
      </c>
      <c r="C13" s="67">
        <v>39.75</v>
      </c>
      <c r="D13" s="67"/>
      <c r="E13" s="67">
        <v>29.25</v>
      </c>
      <c r="F13" s="276"/>
      <c r="G13" s="203" t="s">
        <v>73</v>
      </c>
      <c r="H13" s="245"/>
      <c r="I13" s="245"/>
      <c r="J13" s="245"/>
      <c r="K13" s="206">
        <v>2</v>
      </c>
      <c r="L13" s="23">
        <v>1</v>
      </c>
      <c r="M13" s="23">
        <v>3</v>
      </c>
      <c r="N13" s="23">
        <v>1</v>
      </c>
      <c r="O13" s="23">
        <v>1</v>
      </c>
      <c r="P13" s="23">
        <v>1</v>
      </c>
      <c r="Q13" s="23">
        <v>3</v>
      </c>
      <c r="R13" s="23">
        <v>1</v>
      </c>
      <c r="S13" s="39"/>
      <c r="T13" s="39"/>
      <c r="U13" s="39"/>
      <c r="V13" s="39"/>
      <c r="W13" s="39">
        <v>3</v>
      </c>
      <c r="X13" s="39">
        <v>3</v>
      </c>
      <c r="Y13" s="39">
        <v>3</v>
      </c>
    </row>
    <row r="14" spans="1:25" ht="15">
      <c r="A14" s="12">
        <v>4</v>
      </c>
      <c r="B14" s="43">
        <v>170301110025</v>
      </c>
      <c r="C14" s="67">
        <v>35.5</v>
      </c>
      <c r="D14" s="67"/>
      <c r="E14" s="67">
        <v>35.5</v>
      </c>
      <c r="F14" s="276"/>
      <c r="G14" s="372"/>
      <c r="H14" s="373"/>
      <c r="I14" s="373"/>
      <c r="J14" s="373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5"/>
    </row>
    <row r="15" spans="1:25" ht="15">
      <c r="A15" s="12">
        <v>5</v>
      </c>
      <c r="B15" s="43">
        <v>170301110042</v>
      </c>
      <c r="C15" s="67">
        <v>45</v>
      </c>
      <c r="D15" s="67"/>
      <c r="E15" s="67">
        <v>33</v>
      </c>
      <c r="F15" s="276"/>
      <c r="G15" s="319" t="s">
        <v>259</v>
      </c>
      <c r="H15" s="320"/>
      <c r="I15" s="320"/>
      <c r="J15" s="321"/>
      <c r="K15" s="25">
        <f>AVERAGE(K10:K13)</f>
        <v>2</v>
      </c>
      <c r="L15" s="25">
        <f aca="true" t="shared" si="0" ref="L15:Y15">AVERAGE(L10:L13)</f>
        <v>1.5</v>
      </c>
      <c r="M15" s="25">
        <f t="shared" si="0"/>
        <v>2.25</v>
      </c>
      <c r="N15" s="25">
        <f t="shared" si="0"/>
        <v>1.5</v>
      </c>
      <c r="O15" s="25">
        <f t="shared" si="0"/>
        <v>1.5</v>
      </c>
      <c r="P15" s="25">
        <f t="shared" si="0"/>
        <v>2.25</v>
      </c>
      <c r="Q15" s="25">
        <f t="shared" si="0"/>
        <v>2.25</v>
      </c>
      <c r="R15" s="25">
        <f t="shared" si="0"/>
        <v>1.5</v>
      </c>
      <c r="S15" s="25"/>
      <c r="T15" s="25"/>
      <c r="U15" s="25"/>
      <c r="V15" s="25"/>
      <c r="W15" s="25">
        <f t="shared" si="0"/>
        <v>3</v>
      </c>
      <c r="X15" s="25">
        <f t="shared" si="0"/>
        <v>3</v>
      </c>
      <c r="Y15" s="25">
        <f t="shared" si="0"/>
        <v>3</v>
      </c>
    </row>
    <row r="16" spans="1:25" ht="15">
      <c r="A16" s="12">
        <v>6</v>
      </c>
      <c r="B16" s="43">
        <v>170301110054</v>
      </c>
      <c r="C16" s="67">
        <v>33</v>
      </c>
      <c r="D16" s="67"/>
      <c r="E16" s="67">
        <v>38</v>
      </c>
      <c r="F16" s="278"/>
      <c r="G16" s="351" t="s">
        <v>83</v>
      </c>
      <c r="H16" s="352"/>
      <c r="I16" s="352"/>
      <c r="J16" s="353"/>
      <c r="K16" s="120">
        <f aca="true" t="shared" si="1" ref="K16:Y16">K15*$H$7/100</f>
        <v>1.6060606060606062</v>
      </c>
      <c r="L16" s="120">
        <f t="shared" si="1"/>
        <v>1.2045454545454546</v>
      </c>
      <c r="M16" s="120">
        <f t="shared" si="1"/>
        <v>1.8068181818181819</v>
      </c>
      <c r="N16" s="120">
        <f t="shared" si="1"/>
        <v>1.2045454545454546</v>
      </c>
      <c r="O16" s="120">
        <f t="shared" si="1"/>
        <v>1.2045454545454546</v>
      </c>
      <c r="P16" s="120">
        <f t="shared" si="1"/>
        <v>1.8068181818181819</v>
      </c>
      <c r="Q16" s="120">
        <f t="shared" si="1"/>
        <v>1.8068181818181819</v>
      </c>
      <c r="R16" s="120">
        <f t="shared" si="1"/>
        <v>1.2045454545454546</v>
      </c>
      <c r="S16" s="120"/>
      <c r="T16" s="120"/>
      <c r="U16" s="120"/>
      <c r="V16" s="120"/>
      <c r="W16" s="120">
        <f t="shared" si="1"/>
        <v>2.409090909090909</v>
      </c>
      <c r="X16" s="120">
        <f t="shared" si="1"/>
        <v>2.409090909090909</v>
      </c>
      <c r="Y16" s="120">
        <f t="shared" si="1"/>
        <v>2.409090909090909</v>
      </c>
    </row>
    <row r="17" spans="1:25" ht="14.25">
      <c r="A17" s="12">
        <v>7</v>
      </c>
      <c r="B17" s="43">
        <v>170301110008</v>
      </c>
      <c r="C17" s="67">
        <v>30</v>
      </c>
      <c r="D17" s="276"/>
      <c r="E17" s="276">
        <v>29.25</v>
      </c>
      <c r="F17" s="279"/>
      <c r="G17" s="362"/>
      <c r="H17" s="362"/>
      <c r="I17" s="362"/>
      <c r="J17" s="362"/>
      <c r="K17" s="246"/>
      <c r="L17" s="246"/>
      <c r="M17" s="24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2">
        <v>8</v>
      </c>
      <c r="B18" s="43">
        <v>170301110012</v>
      </c>
      <c r="C18" s="67">
        <v>30</v>
      </c>
      <c r="D18" s="276"/>
      <c r="E18" s="276">
        <v>30.5</v>
      </c>
      <c r="F18" s="279"/>
      <c r="G18" s="257"/>
      <c r="H18" s="257"/>
      <c r="I18" s="257"/>
      <c r="J18" s="246"/>
      <c r="K18" s="245"/>
      <c r="L18" s="245"/>
      <c r="M18" s="245"/>
      <c r="N18" s="69"/>
      <c r="O18" s="69"/>
      <c r="P18" s="69"/>
      <c r="Q18" s="69"/>
      <c r="R18" s="69"/>
      <c r="S18" s="1"/>
      <c r="T18" s="1"/>
      <c r="U18" s="1"/>
      <c r="V18" s="1"/>
      <c r="W18" s="1"/>
      <c r="X18" s="1"/>
      <c r="Y18" s="1"/>
    </row>
    <row r="19" spans="1:25" ht="14.25">
      <c r="A19" s="12">
        <v>9</v>
      </c>
      <c r="B19" s="43">
        <v>170301110013</v>
      </c>
      <c r="C19" s="67">
        <v>32.5</v>
      </c>
      <c r="D19" s="276"/>
      <c r="E19" s="276">
        <v>30.5</v>
      </c>
      <c r="F19" s="279"/>
      <c r="G19" s="333"/>
      <c r="H19" s="333"/>
      <c r="I19" s="333"/>
      <c r="J19" s="246"/>
      <c r="K19" s="246"/>
      <c r="L19" s="246"/>
      <c r="M19" s="24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2">
        <v>10</v>
      </c>
      <c r="B20" s="43">
        <v>170301110015</v>
      </c>
      <c r="C20" s="67">
        <v>33</v>
      </c>
      <c r="D20" s="276"/>
      <c r="E20" s="276">
        <v>28</v>
      </c>
      <c r="F20" s="279"/>
      <c r="G20" s="258"/>
      <c r="H20" s="334"/>
      <c r="I20" s="334"/>
      <c r="J20" s="246"/>
      <c r="K20" s="247"/>
      <c r="L20" s="246"/>
      <c r="M20" s="246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2">
        <v>11</v>
      </c>
      <c r="B21" s="43">
        <v>170301110019</v>
      </c>
      <c r="C21" s="67">
        <v>34.25</v>
      </c>
      <c r="D21" s="276"/>
      <c r="E21" s="276">
        <v>31.75</v>
      </c>
      <c r="F21" s="279"/>
      <c r="G21" s="258"/>
      <c r="H21" s="334"/>
      <c r="I21" s="334"/>
      <c r="J21" s="246"/>
      <c r="K21" s="246"/>
      <c r="L21" s="246"/>
      <c r="M21" s="24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>
      <c r="A22" s="12">
        <v>12</v>
      </c>
      <c r="B22" s="43">
        <v>170301110027</v>
      </c>
      <c r="C22" s="67">
        <v>30.5</v>
      </c>
      <c r="D22" s="276"/>
      <c r="E22" s="276">
        <v>30.5</v>
      </c>
      <c r="F22" s="279"/>
      <c r="G22" s="257"/>
      <c r="H22" s="257"/>
      <c r="I22" s="257"/>
      <c r="J22" s="246"/>
      <c r="K22" s="246"/>
      <c r="L22" s="246"/>
      <c r="M22" s="24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12">
        <v>13</v>
      </c>
      <c r="B23" s="43">
        <v>170301110028</v>
      </c>
      <c r="C23" s="67">
        <v>33</v>
      </c>
      <c r="D23" s="67"/>
      <c r="E23" s="67">
        <v>33</v>
      </c>
      <c r="F23" s="279"/>
      <c r="G23" s="12"/>
      <c r="H23" s="12"/>
      <c r="I23" s="1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12">
        <v>14</v>
      </c>
      <c r="B24" s="43">
        <v>170301110031</v>
      </c>
      <c r="C24" s="67">
        <v>36.75</v>
      </c>
      <c r="D24" s="67"/>
      <c r="E24" s="67">
        <v>28</v>
      </c>
      <c r="F24" s="279"/>
      <c r="G24" s="12"/>
      <c r="H24" s="12"/>
      <c r="I24" s="1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>
      <c r="A25" s="12">
        <v>15</v>
      </c>
      <c r="B25" s="43">
        <v>170301110036</v>
      </c>
      <c r="C25" s="67">
        <v>35.25</v>
      </c>
      <c r="D25" s="67"/>
      <c r="E25" s="67">
        <v>31.75</v>
      </c>
      <c r="F25" s="279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>
      <c r="A26" s="12">
        <v>16</v>
      </c>
      <c r="B26" s="43">
        <v>170301110037</v>
      </c>
      <c r="C26" s="67">
        <v>35.5</v>
      </c>
      <c r="D26" s="67"/>
      <c r="E26" s="67">
        <v>30.5</v>
      </c>
      <c r="F26" s="279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12">
        <v>17</v>
      </c>
      <c r="B27" s="43">
        <v>170301110039</v>
      </c>
      <c r="C27" s="67">
        <v>33</v>
      </c>
      <c r="D27" s="67"/>
      <c r="E27" s="67">
        <v>29.25</v>
      </c>
      <c r="F27" s="279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>
      <c r="A28" s="12">
        <v>18</v>
      </c>
      <c r="B28" s="43">
        <v>170301110044</v>
      </c>
      <c r="C28" s="67">
        <v>33</v>
      </c>
      <c r="D28" s="67"/>
      <c r="E28" s="67">
        <v>30.5</v>
      </c>
      <c r="F28" s="279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>
      <c r="A29" s="12">
        <v>19</v>
      </c>
      <c r="B29" s="43">
        <v>170301110045</v>
      </c>
      <c r="C29" s="67">
        <v>33</v>
      </c>
      <c r="D29" s="67"/>
      <c r="E29" s="67">
        <v>28</v>
      </c>
      <c r="F29" s="279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>
      <c r="A30" s="12">
        <v>20</v>
      </c>
      <c r="B30" s="43">
        <v>170301110047</v>
      </c>
      <c r="C30" s="67">
        <v>32.5</v>
      </c>
      <c r="D30" s="67"/>
      <c r="E30" s="67">
        <v>30.5</v>
      </c>
      <c r="F30" s="279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>
      <c r="A31" s="12">
        <v>21</v>
      </c>
      <c r="B31" s="43">
        <v>170301110050</v>
      </c>
      <c r="C31" s="67">
        <v>34.25</v>
      </c>
      <c r="D31" s="67"/>
      <c r="E31" s="67">
        <v>28</v>
      </c>
      <c r="F31" s="279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25">
      <c r="A32" s="12">
        <v>22</v>
      </c>
      <c r="B32" s="43">
        <v>170301110052</v>
      </c>
      <c r="C32" s="67">
        <v>36.25</v>
      </c>
      <c r="D32" s="67"/>
      <c r="E32" s="67">
        <v>30.5</v>
      </c>
      <c r="F32" s="279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>
      <c r="A33" s="12">
        <v>23</v>
      </c>
      <c r="B33" s="43">
        <v>170301111056</v>
      </c>
      <c r="C33" s="67">
        <v>34.25</v>
      </c>
      <c r="D33" s="67"/>
      <c r="E33" s="67">
        <v>28</v>
      </c>
      <c r="F33" s="279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25">
      <c r="A34" s="12">
        <v>24</v>
      </c>
      <c r="B34" s="43">
        <v>170301111057</v>
      </c>
      <c r="C34" s="67">
        <v>34.25</v>
      </c>
      <c r="D34" s="67"/>
      <c r="E34" s="67">
        <v>28</v>
      </c>
      <c r="F34" s="279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>
      <c r="A35" s="12">
        <v>25</v>
      </c>
      <c r="B35" s="43">
        <v>170301111060</v>
      </c>
      <c r="C35" s="67">
        <v>33</v>
      </c>
      <c r="D35" s="67"/>
      <c r="E35" s="67">
        <v>30.5</v>
      </c>
      <c r="F35" s="279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2">
        <v>26</v>
      </c>
      <c r="B36" s="43">
        <v>170301110007</v>
      </c>
      <c r="C36" s="67">
        <v>15</v>
      </c>
      <c r="D36" s="67"/>
      <c r="E36" s="67">
        <v>30.5</v>
      </c>
      <c r="F36" s="279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>
      <c r="A37" s="12">
        <v>27</v>
      </c>
      <c r="B37" s="43">
        <v>170301110046</v>
      </c>
      <c r="C37" s="67">
        <v>18</v>
      </c>
      <c r="D37" s="67"/>
      <c r="E37" s="67">
        <v>25.5</v>
      </c>
      <c r="F37" s="279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>
      <c r="A38" s="12">
        <v>28</v>
      </c>
      <c r="B38" s="43">
        <v>170301110023</v>
      </c>
      <c r="C38" s="67">
        <v>38.5</v>
      </c>
      <c r="D38" s="67"/>
      <c r="E38" s="67">
        <v>40.5</v>
      </c>
      <c r="F38" s="279"/>
      <c r="G38" s="12"/>
      <c r="H38" s="12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12">
        <v>29</v>
      </c>
      <c r="B39" s="43">
        <v>170301110016</v>
      </c>
      <c r="C39" s="67">
        <v>15</v>
      </c>
      <c r="D39" s="67"/>
      <c r="E39" s="67">
        <v>25.5</v>
      </c>
      <c r="F39" s="279"/>
      <c r="G39" s="12"/>
      <c r="H39" s="12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>
      <c r="A40" s="12">
        <v>30</v>
      </c>
      <c r="B40" s="43">
        <v>170301110006</v>
      </c>
      <c r="C40" s="67">
        <v>0</v>
      </c>
      <c r="D40" s="67"/>
      <c r="E40" s="67">
        <v>0</v>
      </c>
      <c r="F40" s="279"/>
      <c r="G40" s="12"/>
      <c r="H40" s="12"/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>
      <c r="A41" s="12">
        <v>31</v>
      </c>
      <c r="B41" s="43">
        <v>170301110014</v>
      </c>
      <c r="C41" s="67">
        <v>10</v>
      </c>
      <c r="D41" s="67"/>
      <c r="E41" s="67">
        <v>15.5</v>
      </c>
      <c r="F41" s="279"/>
      <c r="G41" s="12"/>
      <c r="H41" s="12"/>
      <c r="I41" s="1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>
      <c r="A42" s="12">
        <v>32</v>
      </c>
      <c r="B42" s="43">
        <v>170301110020</v>
      </c>
      <c r="C42" s="67">
        <v>0</v>
      </c>
      <c r="D42" s="67"/>
      <c r="E42" s="67">
        <v>0</v>
      </c>
      <c r="F42" s="279"/>
      <c r="G42" s="12"/>
      <c r="H42" s="12"/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>
      <c r="A43" s="12">
        <v>33</v>
      </c>
      <c r="B43" s="43">
        <v>170301111059</v>
      </c>
      <c r="C43" s="67">
        <v>0</v>
      </c>
      <c r="D43" s="67"/>
      <c r="E43" s="67">
        <v>0</v>
      </c>
      <c r="F43" s="279"/>
      <c r="G43" s="12"/>
      <c r="H43" s="12"/>
      <c r="I43" s="1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</sheetData>
  <sheetProtection/>
  <mergeCells count="13">
    <mergeCell ref="A1:E1"/>
    <mergeCell ref="A2:E2"/>
    <mergeCell ref="A3:E3"/>
    <mergeCell ref="Q3:Y7"/>
    <mergeCell ref="A4:E4"/>
    <mergeCell ref="A5:E5"/>
    <mergeCell ref="H21:I21"/>
    <mergeCell ref="G14:Y14"/>
    <mergeCell ref="G15:J15"/>
    <mergeCell ref="G16:J16"/>
    <mergeCell ref="G17:J17"/>
    <mergeCell ref="G19:I19"/>
    <mergeCell ref="H20:I20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Y50"/>
  <sheetViews>
    <sheetView zoomScalePageLayoutView="0" workbookViewId="0" topLeftCell="G1">
      <selection activeCell="S15" sqref="S15:V16"/>
    </sheetView>
  </sheetViews>
  <sheetFormatPr defaultColWidth="9.140625" defaultRowHeight="15"/>
  <cols>
    <col min="2" max="2" width="15.8515625" style="0" bestFit="1" customWidth="1"/>
    <col min="3" max="3" width="13.140625" style="0" bestFit="1" customWidth="1"/>
    <col min="4" max="4" width="5.140625" style="0" bestFit="1" customWidth="1"/>
    <col min="5" max="5" width="12.28125" style="0" bestFit="1" customWidth="1"/>
    <col min="6" max="6" width="5.140625" style="0" bestFit="1" customWidth="1"/>
    <col min="7" max="7" width="27.57421875" style="0" bestFit="1" customWidth="1"/>
    <col min="8" max="8" width="9.8515625" style="0" customWidth="1"/>
    <col min="9" max="9" width="10.00390625" style="0" bestFit="1" customWidth="1"/>
    <col min="10" max="10" width="12.57421875" style="0" customWidth="1"/>
    <col min="11" max="11" width="15.140625" style="0" bestFit="1" customWidth="1"/>
    <col min="12" max="12" width="5.00390625" style="0" bestFit="1" customWidth="1"/>
    <col min="13" max="13" width="6.57421875" style="0" bestFit="1" customWidth="1"/>
    <col min="14" max="14" width="16.421875" style="0" bestFit="1" customWidth="1"/>
    <col min="15" max="18" width="4.57421875" style="0" bestFit="1" customWidth="1"/>
  </cols>
  <sheetData>
    <row r="1" spans="1:25" ht="14.25">
      <c r="A1" s="301" t="s">
        <v>110</v>
      </c>
      <c r="B1" s="330"/>
      <c r="C1" s="330"/>
      <c r="D1" s="330"/>
      <c r="E1" s="330"/>
      <c r="F1" s="190"/>
      <c r="G1" s="252"/>
      <c r="H1" s="252"/>
      <c r="I1" s="252"/>
      <c r="J1" s="252"/>
      <c r="K1" s="252"/>
      <c r="L1" s="247"/>
      <c r="M1" s="247"/>
      <c r="N1" s="247"/>
      <c r="O1" s="247"/>
      <c r="P1" s="247"/>
      <c r="Q1" s="1"/>
      <c r="R1" s="1"/>
      <c r="S1" s="1"/>
      <c r="T1" s="1"/>
      <c r="U1" s="1"/>
      <c r="V1" s="1"/>
      <c r="W1" s="1"/>
      <c r="X1" s="1"/>
      <c r="Y1" s="1"/>
    </row>
    <row r="2" spans="1:25" ht="14.25">
      <c r="A2" s="301" t="s">
        <v>0</v>
      </c>
      <c r="B2" s="330"/>
      <c r="C2" s="330"/>
      <c r="D2" s="330"/>
      <c r="E2" s="330"/>
      <c r="F2" s="190"/>
      <c r="G2" s="253"/>
      <c r="H2" s="34"/>
      <c r="I2" s="34"/>
      <c r="J2" s="251"/>
      <c r="K2" s="251"/>
      <c r="L2" s="246"/>
      <c r="M2" s="246"/>
      <c r="N2" s="246"/>
      <c r="O2" s="246"/>
      <c r="P2" s="246"/>
      <c r="Q2" s="1"/>
      <c r="R2" s="1"/>
      <c r="S2" s="1"/>
      <c r="T2" s="1"/>
      <c r="U2" s="1"/>
      <c r="V2" s="1"/>
      <c r="W2" s="1"/>
      <c r="X2" s="1"/>
      <c r="Y2" s="1"/>
    </row>
    <row r="3" spans="1:25" ht="43.5">
      <c r="A3" s="301" t="s">
        <v>203</v>
      </c>
      <c r="B3" s="330"/>
      <c r="C3" s="330"/>
      <c r="D3" s="330"/>
      <c r="E3" s="330"/>
      <c r="F3" s="190"/>
      <c r="G3" s="78"/>
      <c r="H3" s="153"/>
      <c r="I3" s="78" t="s">
        <v>230</v>
      </c>
      <c r="J3" s="89" t="s">
        <v>231</v>
      </c>
      <c r="K3" s="89" t="s">
        <v>232</v>
      </c>
      <c r="L3" s="246"/>
      <c r="M3" s="247"/>
      <c r="N3" s="247"/>
      <c r="O3" s="246"/>
      <c r="P3" s="246"/>
      <c r="Q3" s="355" t="s">
        <v>254</v>
      </c>
      <c r="R3" s="355"/>
      <c r="S3" s="355"/>
      <c r="T3" s="355"/>
      <c r="U3" s="355"/>
      <c r="V3" s="355"/>
      <c r="W3" s="355"/>
      <c r="X3" s="355"/>
      <c r="Y3" s="355"/>
    </row>
    <row r="4" spans="1:25" ht="15">
      <c r="A4" s="301" t="s">
        <v>204</v>
      </c>
      <c r="B4" s="330"/>
      <c r="C4" s="330"/>
      <c r="D4" s="330"/>
      <c r="E4" s="330"/>
      <c r="F4" s="190"/>
      <c r="G4" s="78" t="s">
        <v>256</v>
      </c>
      <c r="H4" s="150"/>
      <c r="I4" s="151"/>
      <c r="J4" s="223" t="s">
        <v>233</v>
      </c>
      <c r="K4" s="223">
        <v>3</v>
      </c>
      <c r="L4" s="246"/>
      <c r="M4" s="247"/>
      <c r="N4" s="247"/>
      <c r="O4" s="246"/>
      <c r="P4" s="246"/>
      <c r="Q4" s="355"/>
      <c r="R4" s="355"/>
      <c r="S4" s="355"/>
      <c r="T4" s="355"/>
      <c r="U4" s="355"/>
      <c r="V4" s="355"/>
      <c r="W4" s="355"/>
      <c r="X4" s="355"/>
      <c r="Y4" s="355"/>
    </row>
    <row r="5" spans="1:25" ht="15">
      <c r="A5" s="301" t="s">
        <v>205</v>
      </c>
      <c r="B5" s="330"/>
      <c r="C5" s="330"/>
      <c r="D5" s="330"/>
      <c r="E5" s="330"/>
      <c r="F5" s="190"/>
      <c r="G5" s="78" t="s">
        <v>234</v>
      </c>
      <c r="H5" s="156">
        <f>D12</f>
        <v>85</v>
      </c>
      <c r="I5" s="151"/>
      <c r="J5" s="224" t="s">
        <v>235</v>
      </c>
      <c r="K5" s="224">
        <v>2</v>
      </c>
      <c r="L5" s="246"/>
      <c r="M5" s="247"/>
      <c r="N5" s="247"/>
      <c r="O5" s="246"/>
      <c r="P5" s="246"/>
      <c r="Q5" s="355"/>
      <c r="R5" s="355"/>
      <c r="S5" s="355"/>
      <c r="T5" s="355"/>
      <c r="U5" s="355"/>
      <c r="V5" s="355"/>
      <c r="W5" s="355"/>
      <c r="X5" s="355"/>
      <c r="Y5" s="355"/>
    </row>
    <row r="6" spans="1:25" ht="15">
      <c r="A6" s="12"/>
      <c r="B6" s="52" t="s">
        <v>1</v>
      </c>
      <c r="C6" s="14" t="s">
        <v>76</v>
      </c>
      <c r="D6" s="124"/>
      <c r="E6" s="124" t="s">
        <v>77</v>
      </c>
      <c r="F6" s="127"/>
      <c r="G6" s="78" t="s">
        <v>236</v>
      </c>
      <c r="H6" s="156">
        <f>F12</f>
        <v>27.500000000000004</v>
      </c>
      <c r="I6" s="151"/>
      <c r="J6" s="225" t="s">
        <v>237</v>
      </c>
      <c r="K6" s="225">
        <v>1</v>
      </c>
      <c r="L6" s="246"/>
      <c r="M6" s="247"/>
      <c r="N6" s="247"/>
      <c r="O6" s="246"/>
      <c r="P6" s="246"/>
      <c r="Q6" s="355"/>
      <c r="R6" s="355"/>
      <c r="S6" s="355"/>
      <c r="T6" s="355"/>
      <c r="U6" s="355"/>
      <c r="V6" s="355"/>
      <c r="W6" s="355"/>
      <c r="X6" s="355"/>
      <c r="Y6" s="355"/>
    </row>
    <row r="7" spans="1:25" ht="28.5">
      <c r="A7" s="12"/>
      <c r="B7" s="52" t="s">
        <v>2</v>
      </c>
      <c r="C7" s="53" t="s">
        <v>78</v>
      </c>
      <c r="D7" s="207"/>
      <c r="E7" s="207" t="s">
        <v>78</v>
      </c>
      <c r="F7" s="193"/>
      <c r="G7" s="78" t="s">
        <v>238</v>
      </c>
      <c r="H7" s="162">
        <f>AVERAGE(H5:H6)</f>
        <v>56.25</v>
      </c>
      <c r="I7" s="163">
        <v>0.6</v>
      </c>
      <c r="J7" s="226" t="s">
        <v>239</v>
      </c>
      <c r="K7" s="226">
        <v>0</v>
      </c>
      <c r="L7" s="246"/>
      <c r="M7" s="246"/>
      <c r="N7" s="246"/>
      <c r="O7" s="246"/>
      <c r="P7" s="246"/>
      <c r="Q7" s="355"/>
      <c r="R7" s="355"/>
      <c r="S7" s="355"/>
      <c r="T7" s="355"/>
      <c r="U7" s="355"/>
      <c r="V7" s="355"/>
      <c r="W7" s="355"/>
      <c r="X7" s="355"/>
      <c r="Y7" s="355"/>
    </row>
    <row r="8" spans="1:25" ht="28.5">
      <c r="A8" s="12"/>
      <c r="B8" s="52" t="s">
        <v>3</v>
      </c>
      <c r="C8" s="53" t="s">
        <v>4</v>
      </c>
      <c r="D8" s="53"/>
      <c r="E8" s="53" t="s">
        <v>84</v>
      </c>
      <c r="F8" s="193"/>
      <c r="G8" s="78" t="s">
        <v>240</v>
      </c>
      <c r="H8" s="166" t="s">
        <v>251</v>
      </c>
      <c r="I8" s="167"/>
      <c r="J8" s="167"/>
      <c r="K8" s="16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2"/>
      <c r="B9" s="52" t="s">
        <v>5</v>
      </c>
      <c r="C9" s="53" t="s">
        <v>75</v>
      </c>
      <c r="D9" s="53"/>
      <c r="E9" s="53" t="s">
        <v>75</v>
      </c>
      <c r="F9" s="207"/>
      <c r="G9" s="145"/>
      <c r="H9" s="245"/>
      <c r="I9" s="245"/>
      <c r="J9" s="259"/>
      <c r="K9" s="204" t="s">
        <v>82</v>
      </c>
      <c r="L9" s="54" t="s">
        <v>89</v>
      </c>
      <c r="M9" s="29" t="s">
        <v>97</v>
      </c>
      <c r="N9" s="29" t="s">
        <v>98</v>
      </c>
      <c r="O9" s="29" t="s">
        <v>99</v>
      </c>
      <c r="P9" s="29" t="s">
        <v>100</v>
      </c>
      <c r="Q9" s="29" t="s">
        <v>101</v>
      </c>
      <c r="R9" s="29" t="s">
        <v>102</v>
      </c>
      <c r="S9" s="29" t="s">
        <v>103</v>
      </c>
      <c r="T9" s="29" t="s">
        <v>104</v>
      </c>
      <c r="U9" s="29" t="s">
        <v>109</v>
      </c>
      <c r="V9" s="29" t="s">
        <v>105</v>
      </c>
      <c r="W9" s="29" t="s">
        <v>106</v>
      </c>
      <c r="X9" s="29" t="s">
        <v>107</v>
      </c>
      <c r="Y9" s="29" t="s">
        <v>108</v>
      </c>
    </row>
    <row r="10" spans="1:25" ht="15">
      <c r="A10" s="12"/>
      <c r="B10" s="52" t="s">
        <v>8</v>
      </c>
      <c r="C10" s="53">
        <v>50</v>
      </c>
      <c r="D10" s="86">
        <f>0.55*C10</f>
        <v>27.500000000000004</v>
      </c>
      <c r="E10" s="19">
        <v>50</v>
      </c>
      <c r="F10" s="86">
        <f>0.55*E10</f>
        <v>27.500000000000004</v>
      </c>
      <c r="G10" s="203" t="s">
        <v>6</v>
      </c>
      <c r="H10" s="245"/>
      <c r="I10" s="245"/>
      <c r="J10" s="245"/>
      <c r="K10" s="205">
        <v>2</v>
      </c>
      <c r="L10" s="46">
        <v>3</v>
      </c>
      <c r="M10" s="46">
        <v>2</v>
      </c>
      <c r="N10" s="46">
        <v>3</v>
      </c>
      <c r="O10" s="46">
        <v>3</v>
      </c>
      <c r="P10" s="46">
        <v>2</v>
      </c>
      <c r="Q10" s="46">
        <v>2</v>
      </c>
      <c r="R10" s="46">
        <v>3</v>
      </c>
      <c r="S10" s="31"/>
      <c r="T10" s="31"/>
      <c r="U10" s="31"/>
      <c r="V10" s="31"/>
      <c r="W10" s="39">
        <v>3</v>
      </c>
      <c r="X10" s="39">
        <v>3</v>
      </c>
      <c r="Y10" s="39">
        <v>3</v>
      </c>
    </row>
    <row r="11" spans="1:25" ht="15">
      <c r="A11" s="12">
        <v>1</v>
      </c>
      <c r="B11" s="43">
        <v>170101110005</v>
      </c>
      <c r="C11" s="67">
        <v>42</v>
      </c>
      <c r="D11" s="75">
        <f>COUNTIF(C11:C50,"&gt;="&amp;D10)</f>
        <v>34</v>
      </c>
      <c r="E11" s="67">
        <v>34</v>
      </c>
      <c r="F11" s="75">
        <f>COUNTIF(E11:E50,"&gt;="&amp;F10)</f>
        <v>11</v>
      </c>
      <c r="G11" s="203" t="s">
        <v>7</v>
      </c>
      <c r="H11" s="245"/>
      <c r="I11" s="245"/>
      <c r="J11" s="245"/>
      <c r="K11" s="206">
        <v>3</v>
      </c>
      <c r="L11" s="23">
        <v>2</v>
      </c>
      <c r="M11" s="23">
        <v>3</v>
      </c>
      <c r="N11" s="23">
        <v>1</v>
      </c>
      <c r="O11" s="23">
        <v>2</v>
      </c>
      <c r="P11" s="23">
        <v>3</v>
      </c>
      <c r="Q11" s="23">
        <v>3</v>
      </c>
      <c r="R11" s="23">
        <v>1</v>
      </c>
      <c r="S11" s="31"/>
      <c r="T11" s="31"/>
      <c r="U11" s="31"/>
      <c r="V11" s="31"/>
      <c r="W11" s="39">
        <v>3</v>
      </c>
      <c r="X11" s="39">
        <v>3</v>
      </c>
      <c r="Y11" s="39">
        <v>3</v>
      </c>
    </row>
    <row r="12" spans="1:25" ht="15">
      <c r="A12" s="12">
        <v>2</v>
      </c>
      <c r="B12" s="43">
        <v>170101110007</v>
      </c>
      <c r="C12" s="67">
        <v>41</v>
      </c>
      <c r="D12" s="75">
        <f>D11/$A$50*100</f>
        <v>85</v>
      </c>
      <c r="E12" s="67">
        <v>19</v>
      </c>
      <c r="F12" s="75">
        <f>F11/$A$50*100</f>
        <v>27.500000000000004</v>
      </c>
      <c r="G12" s="203" t="s">
        <v>72</v>
      </c>
      <c r="H12" s="245"/>
      <c r="I12" s="245"/>
      <c r="J12" s="245"/>
      <c r="K12" s="205">
        <v>2</v>
      </c>
      <c r="L12" s="46">
        <v>3</v>
      </c>
      <c r="M12" s="46">
        <v>2</v>
      </c>
      <c r="N12" s="46">
        <v>3</v>
      </c>
      <c r="O12" s="46">
        <v>3</v>
      </c>
      <c r="P12" s="46">
        <v>2</v>
      </c>
      <c r="Q12" s="46">
        <v>2</v>
      </c>
      <c r="R12" s="46">
        <v>3</v>
      </c>
      <c r="S12" s="31"/>
      <c r="T12" s="31"/>
      <c r="U12" s="31"/>
      <c r="V12" s="31"/>
      <c r="W12" s="39">
        <v>3</v>
      </c>
      <c r="X12" s="39">
        <v>3</v>
      </c>
      <c r="Y12" s="39">
        <v>3</v>
      </c>
    </row>
    <row r="13" spans="1:25" ht="15">
      <c r="A13" s="12">
        <v>3</v>
      </c>
      <c r="B13" s="43">
        <v>170101110011</v>
      </c>
      <c r="C13" s="67">
        <v>46</v>
      </c>
      <c r="D13" s="67"/>
      <c r="E13" s="67">
        <v>32</v>
      </c>
      <c r="F13" s="276"/>
      <c r="G13" s="203" t="s">
        <v>73</v>
      </c>
      <c r="H13" s="245"/>
      <c r="I13" s="245"/>
      <c r="J13" s="245"/>
      <c r="K13" s="206">
        <v>3</v>
      </c>
      <c r="L13" s="23">
        <v>1</v>
      </c>
      <c r="M13" s="23">
        <v>3</v>
      </c>
      <c r="N13" s="23">
        <v>1</v>
      </c>
      <c r="O13" s="23">
        <v>1</v>
      </c>
      <c r="P13" s="23">
        <v>3</v>
      </c>
      <c r="Q13" s="23">
        <v>3</v>
      </c>
      <c r="R13" s="23">
        <v>1</v>
      </c>
      <c r="S13" s="31"/>
      <c r="T13" s="31"/>
      <c r="U13" s="31"/>
      <c r="V13" s="31"/>
      <c r="W13" s="39">
        <v>3</v>
      </c>
      <c r="X13" s="39">
        <v>3</v>
      </c>
      <c r="Y13" s="39">
        <v>3</v>
      </c>
    </row>
    <row r="14" spans="1:25" ht="15">
      <c r="A14" s="12">
        <v>4</v>
      </c>
      <c r="B14" s="43">
        <v>170101110013</v>
      </c>
      <c r="C14" s="67">
        <v>39</v>
      </c>
      <c r="D14" s="67"/>
      <c r="E14" s="67">
        <v>24</v>
      </c>
      <c r="F14" s="276"/>
      <c r="G14" s="203" t="s">
        <v>74</v>
      </c>
      <c r="H14" s="245"/>
      <c r="I14" s="245"/>
      <c r="J14" s="245"/>
      <c r="K14" s="282">
        <v>2</v>
      </c>
      <c r="L14" s="23">
        <v>3</v>
      </c>
      <c r="M14" s="39">
        <v>1</v>
      </c>
      <c r="N14" s="39">
        <v>2</v>
      </c>
      <c r="O14" s="39">
        <v>1</v>
      </c>
      <c r="P14" s="39">
        <v>3</v>
      </c>
      <c r="Q14" s="39">
        <v>3</v>
      </c>
      <c r="R14" s="39">
        <v>2</v>
      </c>
      <c r="S14" s="31"/>
      <c r="T14" s="31"/>
      <c r="U14" s="31"/>
      <c r="V14" s="31"/>
      <c r="W14" s="39">
        <v>3</v>
      </c>
      <c r="X14" s="39">
        <v>3</v>
      </c>
      <c r="Y14" s="39">
        <v>3</v>
      </c>
    </row>
    <row r="15" spans="1:25" ht="15">
      <c r="A15" s="12">
        <v>5</v>
      </c>
      <c r="B15" s="43">
        <v>170101111017</v>
      </c>
      <c r="C15" s="67">
        <v>46</v>
      </c>
      <c r="D15" s="67"/>
      <c r="E15" s="67">
        <v>42</v>
      </c>
      <c r="F15" s="276"/>
      <c r="G15" s="319" t="s">
        <v>259</v>
      </c>
      <c r="H15" s="340"/>
      <c r="I15" s="340"/>
      <c r="J15" s="341"/>
      <c r="K15" s="25">
        <f>AVERAGE(K10:K14)</f>
        <v>2.4</v>
      </c>
      <c r="L15" s="25">
        <f aca="true" t="shared" si="0" ref="L15:Y15">AVERAGE(L10:L14)</f>
        <v>2.4</v>
      </c>
      <c r="M15" s="25">
        <f t="shared" si="0"/>
        <v>2.2</v>
      </c>
      <c r="N15" s="25">
        <f t="shared" si="0"/>
        <v>2</v>
      </c>
      <c r="O15" s="25">
        <f t="shared" si="0"/>
        <v>2</v>
      </c>
      <c r="P15" s="25">
        <f t="shared" si="0"/>
        <v>2.6</v>
      </c>
      <c r="Q15" s="25">
        <f t="shared" si="0"/>
        <v>2.6</v>
      </c>
      <c r="R15" s="25">
        <f t="shared" si="0"/>
        <v>2</v>
      </c>
      <c r="S15" s="25"/>
      <c r="T15" s="25"/>
      <c r="U15" s="25"/>
      <c r="V15" s="25"/>
      <c r="W15" s="25">
        <f t="shared" si="0"/>
        <v>3</v>
      </c>
      <c r="X15" s="25">
        <f t="shared" si="0"/>
        <v>3</v>
      </c>
      <c r="Y15" s="25">
        <f t="shared" si="0"/>
        <v>3</v>
      </c>
    </row>
    <row r="16" spans="1:25" ht="15">
      <c r="A16" s="12">
        <v>6</v>
      </c>
      <c r="B16" s="43">
        <v>170101111018</v>
      </c>
      <c r="C16" s="67">
        <v>42</v>
      </c>
      <c r="D16" s="67"/>
      <c r="E16" s="67">
        <v>29</v>
      </c>
      <c r="F16" s="278"/>
      <c r="G16" s="351" t="s">
        <v>83</v>
      </c>
      <c r="H16" s="352"/>
      <c r="I16" s="352"/>
      <c r="J16" s="353"/>
      <c r="K16" s="120">
        <f aca="true" t="shared" si="1" ref="K16:Y16">K15*$H$7/100</f>
        <v>1.35</v>
      </c>
      <c r="L16" s="120">
        <f t="shared" si="1"/>
        <v>1.35</v>
      </c>
      <c r="M16" s="120">
        <f t="shared" si="1"/>
        <v>1.2375</v>
      </c>
      <c r="N16" s="120">
        <f t="shared" si="1"/>
        <v>1.125</v>
      </c>
      <c r="O16" s="120">
        <f t="shared" si="1"/>
        <v>1.125</v>
      </c>
      <c r="P16" s="120">
        <f t="shared" si="1"/>
        <v>1.4625</v>
      </c>
      <c r="Q16" s="120">
        <f t="shared" si="1"/>
        <v>1.4625</v>
      </c>
      <c r="R16" s="120">
        <f t="shared" si="1"/>
        <v>1.125</v>
      </c>
      <c r="S16" s="120"/>
      <c r="T16" s="120"/>
      <c r="U16" s="120"/>
      <c r="V16" s="120"/>
      <c r="W16" s="120">
        <f t="shared" si="1"/>
        <v>1.6875</v>
      </c>
      <c r="X16" s="120">
        <f t="shared" si="1"/>
        <v>1.6875</v>
      </c>
      <c r="Y16" s="120">
        <f t="shared" si="1"/>
        <v>1.6875</v>
      </c>
    </row>
    <row r="17" spans="1:25" ht="14.25">
      <c r="A17" s="12">
        <v>7</v>
      </c>
      <c r="B17" s="43">
        <v>170301110004</v>
      </c>
      <c r="C17" s="67">
        <v>5</v>
      </c>
      <c r="D17" s="276"/>
      <c r="E17" s="276">
        <v>0</v>
      </c>
      <c r="F17" s="279"/>
      <c r="G17" s="274"/>
      <c r="H17" s="274"/>
      <c r="I17" s="274"/>
      <c r="J17" s="274"/>
      <c r="K17" s="24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2">
        <v>8</v>
      </c>
      <c r="B18" s="43">
        <v>170301110006</v>
      </c>
      <c r="C18" s="67">
        <v>27</v>
      </c>
      <c r="D18" s="276"/>
      <c r="E18" s="276">
        <v>0</v>
      </c>
      <c r="F18" s="279"/>
      <c r="G18" s="257"/>
      <c r="H18" s="257"/>
      <c r="I18" s="257"/>
      <c r="J18" s="246"/>
      <c r="K18" s="245"/>
      <c r="L18" s="69"/>
      <c r="M18" s="69"/>
      <c r="N18" s="69"/>
      <c r="O18" s="69"/>
      <c r="P18" s="69"/>
      <c r="Q18" s="69"/>
      <c r="R18" s="69"/>
      <c r="S18" s="1"/>
      <c r="T18" s="1"/>
      <c r="U18" s="1"/>
      <c r="V18" s="1"/>
      <c r="W18" s="1"/>
      <c r="X18" s="1"/>
      <c r="Y18" s="1"/>
    </row>
    <row r="19" spans="1:25" ht="14.25">
      <c r="A19" s="12">
        <v>9</v>
      </c>
      <c r="B19" s="43">
        <v>170301110007</v>
      </c>
      <c r="C19" s="67">
        <v>8</v>
      </c>
      <c r="D19" s="276"/>
      <c r="E19" s="276">
        <v>0</v>
      </c>
      <c r="F19" s="279"/>
      <c r="G19" s="247"/>
      <c r="H19" s="247"/>
      <c r="I19" s="247"/>
      <c r="J19" s="246"/>
      <c r="K19" s="24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2">
        <v>10</v>
      </c>
      <c r="B20" s="43">
        <v>170301110008</v>
      </c>
      <c r="C20" s="67">
        <v>43</v>
      </c>
      <c r="D20" s="276"/>
      <c r="E20" s="276">
        <v>24</v>
      </c>
      <c r="F20" s="279"/>
      <c r="G20" s="258"/>
      <c r="H20" s="246"/>
      <c r="I20" s="246"/>
      <c r="J20" s="246"/>
      <c r="K20" s="24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2">
        <v>11</v>
      </c>
      <c r="B21" s="43">
        <v>170301110012</v>
      </c>
      <c r="C21" s="67">
        <v>40</v>
      </c>
      <c r="D21" s="276"/>
      <c r="E21" s="276">
        <v>22</v>
      </c>
      <c r="F21" s="279"/>
      <c r="G21" s="258"/>
      <c r="H21" s="246"/>
      <c r="I21" s="246"/>
      <c r="J21" s="246"/>
      <c r="K21" s="24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>
      <c r="A22" s="12">
        <v>12</v>
      </c>
      <c r="B22" s="43">
        <v>170301110013</v>
      </c>
      <c r="C22" s="67">
        <v>42</v>
      </c>
      <c r="D22" s="276"/>
      <c r="E22" s="276">
        <v>27</v>
      </c>
      <c r="F22" s="279"/>
      <c r="G22" s="257"/>
      <c r="H22" s="257"/>
      <c r="I22" s="257"/>
      <c r="J22" s="246"/>
      <c r="K22" s="24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12">
        <v>13</v>
      </c>
      <c r="B23" s="43">
        <v>170301110014</v>
      </c>
      <c r="C23" s="67">
        <v>40</v>
      </c>
      <c r="D23" s="276"/>
      <c r="E23" s="276">
        <v>22</v>
      </c>
      <c r="F23" s="279"/>
      <c r="G23" s="257"/>
      <c r="H23" s="257"/>
      <c r="I23" s="257"/>
      <c r="J23" s="246"/>
      <c r="K23" s="24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12">
        <v>14</v>
      </c>
      <c r="B24" s="43">
        <v>170301110016</v>
      </c>
      <c r="C24" s="67">
        <v>10</v>
      </c>
      <c r="D24" s="276"/>
      <c r="E24" s="276">
        <v>0</v>
      </c>
      <c r="F24" s="279"/>
      <c r="G24" s="257"/>
      <c r="H24" s="257"/>
      <c r="I24" s="257"/>
      <c r="J24" s="246"/>
      <c r="K24" s="246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>
      <c r="A25" s="12">
        <v>15</v>
      </c>
      <c r="B25" s="43">
        <v>170301110017</v>
      </c>
      <c r="C25" s="67">
        <v>42</v>
      </c>
      <c r="D25" s="276"/>
      <c r="E25" s="276">
        <v>23</v>
      </c>
      <c r="F25" s="279"/>
      <c r="G25" s="257"/>
      <c r="H25" s="257"/>
      <c r="I25" s="257"/>
      <c r="J25" s="246"/>
      <c r="K25" s="24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>
      <c r="A26" s="12">
        <v>16</v>
      </c>
      <c r="B26" s="43">
        <v>170301110019</v>
      </c>
      <c r="C26" s="67">
        <v>42</v>
      </c>
      <c r="D26" s="276"/>
      <c r="E26" s="276">
        <v>29</v>
      </c>
      <c r="F26" s="279"/>
      <c r="G26" s="257"/>
      <c r="H26" s="257"/>
      <c r="I26" s="257"/>
      <c r="J26" s="246"/>
      <c r="K26" s="24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12">
        <v>17</v>
      </c>
      <c r="B27" s="43">
        <v>170301110021</v>
      </c>
      <c r="C27" s="67">
        <v>44</v>
      </c>
      <c r="D27" s="276"/>
      <c r="E27" s="276">
        <v>31</v>
      </c>
      <c r="F27" s="279"/>
      <c r="G27" s="257"/>
      <c r="H27" s="257"/>
      <c r="I27" s="257"/>
      <c r="J27" s="246"/>
      <c r="K27" s="246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>
      <c r="A28" s="12">
        <v>18</v>
      </c>
      <c r="B28" s="43">
        <v>170301110022</v>
      </c>
      <c r="C28" s="67">
        <v>44</v>
      </c>
      <c r="D28" s="276"/>
      <c r="E28" s="276">
        <v>31</v>
      </c>
      <c r="F28" s="279"/>
      <c r="G28" s="257"/>
      <c r="H28" s="257"/>
      <c r="I28" s="257"/>
      <c r="J28" s="246"/>
      <c r="K28" s="24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>
      <c r="A29" s="12">
        <v>19</v>
      </c>
      <c r="B29" s="43">
        <v>170301110023</v>
      </c>
      <c r="C29" s="67">
        <v>43</v>
      </c>
      <c r="D29" s="67"/>
      <c r="E29" s="67">
        <v>31</v>
      </c>
      <c r="F29" s="279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>
      <c r="A30" s="12">
        <v>20</v>
      </c>
      <c r="B30" s="43">
        <v>170301110025</v>
      </c>
      <c r="C30" s="67">
        <v>43</v>
      </c>
      <c r="D30" s="67"/>
      <c r="E30" s="67">
        <v>30</v>
      </c>
      <c r="F30" s="279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>
      <c r="A31" s="12">
        <v>21</v>
      </c>
      <c r="B31" s="43">
        <v>170301110027</v>
      </c>
      <c r="C31" s="67">
        <v>13</v>
      </c>
      <c r="D31" s="67"/>
      <c r="E31" s="67">
        <v>0</v>
      </c>
      <c r="F31" s="279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25">
      <c r="A32" s="12">
        <v>22</v>
      </c>
      <c r="B32" s="43">
        <v>170301110028</v>
      </c>
      <c r="C32" s="67">
        <v>39</v>
      </c>
      <c r="D32" s="67"/>
      <c r="E32" s="67">
        <v>26</v>
      </c>
      <c r="F32" s="279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>
      <c r="A33" s="12">
        <v>23</v>
      </c>
      <c r="B33" s="43">
        <v>170301110031</v>
      </c>
      <c r="C33" s="67">
        <v>38</v>
      </c>
      <c r="D33" s="67"/>
      <c r="E33" s="67">
        <v>20</v>
      </c>
      <c r="F33" s="279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25">
      <c r="A34" s="12">
        <v>24</v>
      </c>
      <c r="B34" s="43">
        <v>170301110036</v>
      </c>
      <c r="C34" s="67">
        <v>45</v>
      </c>
      <c r="D34" s="67"/>
      <c r="E34" s="67">
        <v>26</v>
      </c>
      <c r="F34" s="279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>
      <c r="A35" s="12">
        <v>25</v>
      </c>
      <c r="B35" s="43">
        <v>170301110037</v>
      </c>
      <c r="C35" s="67">
        <v>41</v>
      </c>
      <c r="D35" s="67"/>
      <c r="E35" s="67">
        <v>21</v>
      </c>
      <c r="F35" s="279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2">
        <v>26</v>
      </c>
      <c r="B36" s="43">
        <v>170301110039</v>
      </c>
      <c r="C36" s="67">
        <v>38</v>
      </c>
      <c r="D36" s="67"/>
      <c r="E36" s="67">
        <v>22</v>
      </c>
      <c r="F36" s="279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>
      <c r="A37" s="12">
        <v>27</v>
      </c>
      <c r="B37" s="43">
        <v>170301110042</v>
      </c>
      <c r="C37" s="67">
        <v>41</v>
      </c>
      <c r="D37" s="67"/>
      <c r="E37" s="67">
        <v>22</v>
      </c>
      <c r="F37" s="279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>
      <c r="A38" s="12">
        <v>28</v>
      </c>
      <c r="B38" s="43">
        <v>170301110044</v>
      </c>
      <c r="C38" s="67">
        <v>39</v>
      </c>
      <c r="D38" s="67"/>
      <c r="E38" s="67">
        <v>17</v>
      </c>
      <c r="F38" s="279"/>
      <c r="G38" s="12"/>
      <c r="H38" s="12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12">
        <v>29</v>
      </c>
      <c r="B39" s="43">
        <v>170301110045</v>
      </c>
      <c r="C39" s="67">
        <v>40</v>
      </c>
      <c r="D39" s="67"/>
      <c r="E39" s="67">
        <v>20</v>
      </c>
      <c r="F39" s="279"/>
      <c r="G39" s="12"/>
      <c r="H39" s="12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>
      <c r="A40" s="12">
        <v>30</v>
      </c>
      <c r="B40" s="43">
        <v>170301110047</v>
      </c>
      <c r="C40" s="67">
        <v>43</v>
      </c>
      <c r="D40" s="67"/>
      <c r="E40" s="67">
        <v>27</v>
      </c>
      <c r="F40" s="279"/>
      <c r="G40" s="12"/>
      <c r="H40" s="12"/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>
      <c r="A41" s="12">
        <v>31</v>
      </c>
      <c r="B41" s="43">
        <v>170301110050</v>
      </c>
      <c r="C41" s="67">
        <v>38</v>
      </c>
      <c r="D41" s="67"/>
      <c r="E41" s="67">
        <v>36</v>
      </c>
      <c r="F41" s="279"/>
      <c r="G41" s="12"/>
      <c r="H41" s="12"/>
      <c r="I41" s="1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>
      <c r="A42" s="12">
        <v>32</v>
      </c>
      <c r="B42" s="43">
        <v>170301110052</v>
      </c>
      <c r="C42" s="67">
        <v>10</v>
      </c>
      <c r="D42" s="67"/>
      <c r="E42" s="67">
        <v>0</v>
      </c>
      <c r="F42" s="279"/>
      <c r="G42" s="12"/>
      <c r="H42" s="12"/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>
      <c r="A43" s="12">
        <v>33</v>
      </c>
      <c r="B43" s="43">
        <v>170301110054</v>
      </c>
      <c r="C43" s="67">
        <v>40</v>
      </c>
      <c r="D43" s="67"/>
      <c r="E43" s="67">
        <v>27</v>
      </c>
      <c r="F43" s="279"/>
      <c r="G43" s="12"/>
      <c r="H43" s="12"/>
      <c r="I43" s="1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25">
      <c r="A44" s="12">
        <v>34</v>
      </c>
      <c r="B44" s="43">
        <v>170301111056</v>
      </c>
      <c r="C44" s="67">
        <v>39</v>
      </c>
      <c r="D44" s="67"/>
      <c r="E44" s="67">
        <v>23</v>
      </c>
      <c r="F44" s="279"/>
      <c r="G44" s="12"/>
      <c r="H44" s="12"/>
      <c r="I44" s="1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>
      <c r="A45" s="12">
        <v>35</v>
      </c>
      <c r="B45" s="43">
        <v>170301111057</v>
      </c>
      <c r="C45" s="67">
        <v>40</v>
      </c>
      <c r="D45" s="67"/>
      <c r="E45" s="67">
        <v>17</v>
      </c>
      <c r="F45" s="279"/>
      <c r="G45" s="12"/>
      <c r="H45" s="12"/>
      <c r="I45" s="1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25">
      <c r="A46" s="12">
        <v>36</v>
      </c>
      <c r="B46" s="38">
        <v>170301111060</v>
      </c>
      <c r="C46" s="59">
        <v>39</v>
      </c>
      <c r="D46" s="59"/>
      <c r="E46" s="59">
        <v>31</v>
      </c>
      <c r="F46" s="280"/>
      <c r="G46" s="20"/>
      <c r="H46" s="20"/>
      <c r="I46" s="20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4.25">
      <c r="A47" s="12">
        <v>37</v>
      </c>
      <c r="B47" s="38">
        <v>170301110015</v>
      </c>
      <c r="C47" s="59">
        <v>40</v>
      </c>
      <c r="D47" s="59"/>
      <c r="E47" s="59">
        <v>16</v>
      </c>
      <c r="F47" s="280"/>
      <c r="G47" s="20"/>
      <c r="H47" s="20"/>
      <c r="I47" s="20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.25">
      <c r="A48" s="12">
        <v>38</v>
      </c>
      <c r="B48" s="38">
        <v>170301110046</v>
      </c>
      <c r="C48" s="59">
        <v>38</v>
      </c>
      <c r="D48" s="59"/>
      <c r="E48" s="59">
        <v>17</v>
      </c>
      <c r="F48" s="280"/>
      <c r="G48" s="20"/>
      <c r="H48" s="20"/>
      <c r="I48" s="20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4.25">
      <c r="A49" s="12">
        <v>39</v>
      </c>
      <c r="B49" s="38">
        <v>170101110010</v>
      </c>
      <c r="C49" s="59">
        <v>37</v>
      </c>
      <c r="D49" s="59"/>
      <c r="E49" s="59">
        <v>16</v>
      </c>
      <c r="F49" s="280"/>
      <c r="G49" s="20"/>
      <c r="H49" s="20"/>
      <c r="I49" s="20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4.25">
      <c r="A50" s="12">
        <v>40</v>
      </c>
      <c r="B50" s="38">
        <v>170301111059</v>
      </c>
      <c r="C50" s="59">
        <v>37</v>
      </c>
      <c r="D50" s="59"/>
      <c r="E50" s="59">
        <v>13</v>
      </c>
      <c r="F50" s="280"/>
      <c r="G50" s="20"/>
      <c r="H50" s="20"/>
      <c r="I50" s="20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</sheetData>
  <sheetProtection/>
  <mergeCells count="8">
    <mergeCell ref="G15:J15"/>
    <mergeCell ref="G16:J16"/>
    <mergeCell ref="A1:E1"/>
    <mergeCell ref="A2:E2"/>
    <mergeCell ref="A3:E3"/>
    <mergeCell ref="Q3:Y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Y50"/>
  <sheetViews>
    <sheetView zoomScalePageLayoutView="0" workbookViewId="0" topLeftCell="G1">
      <selection activeCell="S15" sqref="S15:V16"/>
    </sheetView>
  </sheetViews>
  <sheetFormatPr defaultColWidth="9.140625" defaultRowHeight="15"/>
  <cols>
    <col min="1" max="1" width="2.57421875" style="0" bestFit="1" customWidth="1"/>
    <col min="2" max="2" width="14.28125" style="0" bestFit="1" customWidth="1"/>
    <col min="3" max="3" width="12.8515625" style="0" bestFit="1" customWidth="1"/>
    <col min="4" max="4" width="12.8515625" style="0" customWidth="1"/>
    <col min="5" max="5" width="12.8515625" style="0" bestFit="1" customWidth="1"/>
    <col min="6" max="6" width="12.8515625" style="0" customWidth="1"/>
    <col min="7" max="7" width="27.57421875" style="0" bestFit="1" customWidth="1"/>
    <col min="8" max="8" width="9.8515625" style="0" customWidth="1"/>
    <col min="9" max="9" width="9.421875" style="0" customWidth="1"/>
    <col min="10" max="10" width="11.57421875" style="0" customWidth="1"/>
    <col min="11" max="11" width="10.8515625" style="0" customWidth="1"/>
  </cols>
  <sheetData>
    <row r="1" spans="1:25" ht="14.25">
      <c r="A1" s="301" t="s">
        <v>110</v>
      </c>
      <c r="B1" s="330"/>
      <c r="C1" s="330"/>
      <c r="D1" s="330"/>
      <c r="E1" s="330"/>
      <c r="F1" s="190"/>
      <c r="G1" s="252"/>
      <c r="H1" s="252"/>
      <c r="I1" s="252"/>
      <c r="J1" s="252"/>
      <c r="K1" s="252"/>
      <c r="L1" s="247"/>
      <c r="M1" s="247"/>
      <c r="N1" s="247"/>
      <c r="O1" s="247"/>
      <c r="P1" s="247"/>
      <c r="Q1" s="1"/>
      <c r="R1" s="1"/>
      <c r="S1" s="1"/>
      <c r="T1" s="1"/>
      <c r="U1" s="1"/>
      <c r="V1" s="1"/>
      <c r="W1" s="1"/>
      <c r="X1" s="1"/>
      <c r="Y1" s="1"/>
    </row>
    <row r="2" spans="1:25" ht="14.25">
      <c r="A2" s="301" t="s">
        <v>0</v>
      </c>
      <c r="B2" s="330"/>
      <c r="C2" s="330"/>
      <c r="D2" s="330"/>
      <c r="E2" s="330"/>
      <c r="F2" s="190"/>
      <c r="G2" s="253"/>
      <c r="H2" s="34"/>
      <c r="I2" s="34"/>
      <c r="J2" s="251"/>
      <c r="K2" s="251"/>
      <c r="L2" s="246"/>
      <c r="M2" s="246"/>
      <c r="N2" s="246"/>
      <c r="O2" s="246"/>
      <c r="P2" s="246"/>
      <c r="Q2" s="1"/>
      <c r="R2" s="1"/>
      <c r="S2" s="1"/>
      <c r="T2" s="1"/>
      <c r="U2" s="1"/>
      <c r="V2" s="1"/>
      <c r="W2" s="1"/>
      <c r="X2" s="1"/>
      <c r="Y2" s="1"/>
    </row>
    <row r="3" spans="1:25" ht="43.5">
      <c r="A3" s="301" t="s">
        <v>206</v>
      </c>
      <c r="B3" s="330"/>
      <c r="C3" s="330"/>
      <c r="D3" s="330"/>
      <c r="E3" s="330"/>
      <c r="F3" s="190"/>
      <c r="G3" s="78"/>
      <c r="H3" s="153"/>
      <c r="I3" s="78" t="s">
        <v>230</v>
      </c>
      <c r="J3" s="89" t="s">
        <v>231</v>
      </c>
      <c r="K3" s="89" t="s">
        <v>232</v>
      </c>
      <c r="L3" s="246"/>
      <c r="M3" s="247"/>
      <c r="N3" s="247"/>
      <c r="O3" s="246"/>
      <c r="P3" s="246"/>
      <c r="Q3" s="355" t="s">
        <v>254</v>
      </c>
      <c r="R3" s="355"/>
      <c r="S3" s="355"/>
      <c r="T3" s="355"/>
      <c r="U3" s="355"/>
      <c r="V3" s="355"/>
      <c r="W3" s="355"/>
      <c r="X3" s="355"/>
      <c r="Y3" s="355"/>
    </row>
    <row r="4" spans="1:25" ht="15">
      <c r="A4" s="301" t="s">
        <v>207</v>
      </c>
      <c r="B4" s="330"/>
      <c r="C4" s="330"/>
      <c r="D4" s="330"/>
      <c r="E4" s="330"/>
      <c r="F4" s="190"/>
      <c r="G4" s="78" t="s">
        <v>256</v>
      </c>
      <c r="H4" s="150"/>
      <c r="I4" s="151"/>
      <c r="J4" s="223" t="s">
        <v>233</v>
      </c>
      <c r="K4" s="223">
        <v>3</v>
      </c>
      <c r="L4" s="246"/>
      <c r="M4" s="247"/>
      <c r="N4" s="247"/>
      <c r="O4" s="246"/>
      <c r="P4" s="246"/>
      <c r="Q4" s="355"/>
      <c r="R4" s="355"/>
      <c r="S4" s="355"/>
      <c r="T4" s="355"/>
      <c r="U4" s="355"/>
      <c r="V4" s="355"/>
      <c r="W4" s="355"/>
      <c r="X4" s="355"/>
      <c r="Y4" s="355"/>
    </row>
    <row r="5" spans="1:25" ht="15">
      <c r="A5" s="301" t="s">
        <v>208</v>
      </c>
      <c r="B5" s="330"/>
      <c r="C5" s="330"/>
      <c r="D5" s="330"/>
      <c r="E5" s="330"/>
      <c r="F5" s="190"/>
      <c r="G5" s="78" t="s">
        <v>234</v>
      </c>
      <c r="H5" s="156">
        <f>D12</f>
        <v>92.5</v>
      </c>
      <c r="I5" s="151"/>
      <c r="J5" s="224" t="s">
        <v>235</v>
      </c>
      <c r="K5" s="224">
        <v>2</v>
      </c>
      <c r="L5" s="246"/>
      <c r="M5" s="247"/>
      <c r="N5" s="247"/>
      <c r="O5" s="246"/>
      <c r="P5" s="246"/>
      <c r="Q5" s="355"/>
      <c r="R5" s="355"/>
      <c r="S5" s="355"/>
      <c r="T5" s="355"/>
      <c r="U5" s="355"/>
      <c r="V5" s="355"/>
      <c r="W5" s="355"/>
      <c r="X5" s="355"/>
      <c r="Y5" s="355"/>
    </row>
    <row r="6" spans="1:25" ht="15">
      <c r="A6" s="12"/>
      <c r="B6" s="52" t="s">
        <v>1</v>
      </c>
      <c r="C6" s="14" t="s">
        <v>76</v>
      </c>
      <c r="D6" s="124"/>
      <c r="E6" s="124" t="s">
        <v>77</v>
      </c>
      <c r="F6" s="127"/>
      <c r="G6" s="78" t="s">
        <v>236</v>
      </c>
      <c r="H6" s="156">
        <f>F12</f>
        <v>80</v>
      </c>
      <c r="I6" s="151"/>
      <c r="J6" s="225" t="s">
        <v>237</v>
      </c>
      <c r="K6" s="225">
        <v>1</v>
      </c>
      <c r="L6" s="246"/>
      <c r="M6" s="247"/>
      <c r="N6" s="247"/>
      <c r="O6" s="246"/>
      <c r="P6" s="246"/>
      <c r="Q6" s="355"/>
      <c r="R6" s="355"/>
      <c r="S6" s="355"/>
      <c r="T6" s="355"/>
      <c r="U6" s="355"/>
      <c r="V6" s="355"/>
      <c r="W6" s="355"/>
      <c r="X6" s="355"/>
      <c r="Y6" s="355"/>
    </row>
    <row r="7" spans="1:25" ht="28.5">
      <c r="A7" s="12"/>
      <c r="B7" s="52" t="s">
        <v>2</v>
      </c>
      <c r="C7" s="53" t="s">
        <v>78</v>
      </c>
      <c r="D7" s="207"/>
      <c r="E7" s="207" t="s">
        <v>78</v>
      </c>
      <c r="F7" s="193"/>
      <c r="G7" s="78" t="s">
        <v>238</v>
      </c>
      <c r="H7" s="162">
        <f>AVERAGE(H5:H6)</f>
        <v>86.25</v>
      </c>
      <c r="I7" s="163">
        <v>0.6</v>
      </c>
      <c r="J7" s="226" t="s">
        <v>239</v>
      </c>
      <c r="K7" s="226">
        <v>0</v>
      </c>
      <c r="L7" s="246"/>
      <c r="M7" s="246"/>
      <c r="N7" s="246"/>
      <c r="O7" s="246"/>
      <c r="P7" s="246"/>
      <c r="Q7" s="355"/>
      <c r="R7" s="355"/>
      <c r="S7" s="355"/>
      <c r="T7" s="355"/>
      <c r="U7" s="355"/>
      <c r="V7" s="355"/>
      <c r="W7" s="355"/>
      <c r="X7" s="355"/>
      <c r="Y7" s="355"/>
    </row>
    <row r="8" spans="1:25" ht="14.25">
      <c r="A8" s="12"/>
      <c r="B8" s="52" t="s">
        <v>3</v>
      </c>
      <c r="C8" s="53" t="s">
        <v>4</v>
      </c>
      <c r="D8" s="53"/>
      <c r="E8" s="53" t="s">
        <v>84</v>
      </c>
      <c r="F8" s="193"/>
      <c r="G8" s="78" t="s">
        <v>240</v>
      </c>
      <c r="H8" s="166" t="s">
        <v>114</v>
      </c>
      <c r="I8" s="167"/>
      <c r="J8" s="167"/>
      <c r="K8" s="16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2"/>
      <c r="B9" s="52" t="s">
        <v>5</v>
      </c>
      <c r="C9" s="53" t="s">
        <v>193</v>
      </c>
      <c r="D9" s="53"/>
      <c r="E9" s="53" t="s">
        <v>193</v>
      </c>
      <c r="F9" s="53"/>
      <c r="G9" s="145"/>
      <c r="H9" s="245"/>
      <c r="I9" s="245"/>
      <c r="J9" s="259"/>
      <c r="K9" s="204" t="s">
        <v>82</v>
      </c>
      <c r="L9" s="54" t="s">
        <v>89</v>
      </c>
      <c r="M9" s="29" t="s">
        <v>97</v>
      </c>
      <c r="N9" s="29" t="s">
        <v>98</v>
      </c>
      <c r="O9" s="29" t="s">
        <v>99</v>
      </c>
      <c r="P9" s="29" t="s">
        <v>100</v>
      </c>
      <c r="Q9" s="29" t="s">
        <v>101</v>
      </c>
      <c r="R9" s="29" t="s">
        <v>102</v>
      </c>
      <c r="S9" s="29" t="s">
        <v>103</v>
      </c>
      <c r="T9" s="29" t="s">
        <v>104</v>
      </c>
      <c r="U9" s="29" t="s">
        <v>109</v>
      </c>
      <c r="V9" s="29" t="s">
        <v>105</v>
      </c>
      <c r="W9" s="29" t="s">
        <v>106</v>
      </c>
      <c r="X9" s="29" t="s">
        <v>107</v>
      </c>
      <c r="Y9" s="29" t="s">
        <v>108</v>
      </c>
    </row>
    <row r="10" spans="1:25" ht="15">
      <c r="A10" s="12"/>
      <c r="B10" s="52" t="s">
        <v>8</v>
      </c>
      <c r="C10" s="53">
        <v>50</v>
      </c>
      <c r="D10" s="86">
        <f>0.55*C10</f>
        <v>27.500000000000004</v>
      </c>
      <c r="E10" s="19">
        <v>50</v>
      </c>
      <c r="F10" s="86">
        <f>0.55*E10</f>
        <v>27.500000000000004</v>
      </c>
      <c r="G10" s="203" t="s">
        <v>6</v>
      </c>
      <c r="H10" s="245"/>
      <c r="I10" s="245"/>
      <c r="J10" s="245"/>
      <c r="K10" s="205">
        <v>2</v>
      </c>
      <c r="L10" s="46">
        <v>3</v>
      </c>
      <c r="M10" s="46">
        <v>2</v>
      </c>
      <c r="N10" s="46">
        <v>3</v>
      </c>
      <c r="O10" s="46">
        <v>3</v>
      </c>
      <c r="P10" s="46">
        <v>2</v>
      </c>
      <c r="Q10" s="46">
        <v>2</v>
      </c>
      <c r="R10" s="46">
        <v>3</v>
      </c>
      <c r="S10" s="31"/>
      <c r="T10" s="31"/>
      <c r="U10" s="31"/>
      <c r="V10" s="31"/>
      <c r="W10" s="39">
        <v>3</v>
      </c>
      <c r="X10" s="39">
        <v>3</v>
      </c>
      <c r="Y10" s="39">
        <v>3</v>
      </c>
    </row>
    <row r="11" spans="1:25" ht="15">
      <c r="A11" s="12">
        <v>1</v>
      </c>
      <c r="B11" s="43">
        <v>170101110005</v>
      </c>
      <c r="C11" s="67">
        <v>45</v>
      </c>
      <c r="D11" s="75">
        <f>COUNTIF(C11:C50,"&gt;="&amp;D10)</f>
        <v>37</v>
      </c>
      <c r="E11" s="67">
        <v>41</v>
      </c>
      <c r="F11" s="75">
        <f>COUNTIF(E11:E50,"&gt;="&amp;F10)</f>
        <v>32</v>
      </c>
      <c r="G11" s="203" t="s">
        <v>7</v>
      </c>
      <c r="H11" s="245"/>
      <c r="I11" s="245"/>
      <c r="J11" s="245"/>
      <c r="K11" s="206">
        <v>1</v>
      </c>
      <c r="L11" s="23">
        <v>2</v>
      </c>
      <c r="M11" s="23">
        <v>1</v>
      </c>
      <c r="N11" s="23">
        <v>1</v>
      </c>
      <c r="O11" s="23">
        <v>2</v>
      </c>
      <c r="P11" s="23">
        <v>3</v>
      </c>
      <c r="Q11" s="23">
        <v>1</v>
      </c>
      <c r="R11" s="23">
        <v>1</v>
      </c>
      <c r="S11" s="31"/>
      <c r="T11" s="31"/>
      <c r="U11" s="31"/>
      <c r="V11" s="31"/>
      <c r="W11" s="39">
        <v>3</v>
      </c>
      <c r="X11" s="39">
        <v>3</v>
      </c>
      <c r="Y11" s="39">
        <v>3</v>
      </c>
    </row>
    <row r="12" spans="1:25" ht="15">
      <c r="A12" s="12">
        <v>2</v>
      </c>
      <c r="B12" s="43">
        <v>170101110007</v>
      </c>
      <c r="C12" s="67">
        <v>37</v>
      </c>
      <c r="D12" s="75">
        <f>D11/$A$50*100</f>
        <v>92.5</v>
      </c>
      <c r="E12" s="67">
        <v>29</v>
      </c>
      <c r="F12" s="75">
        <f>F11/$A$50*100</f>
        <v>80</v>
      </c>
      <c r="G12" s="203" t="s">
        <v>72</v>
      </c>
      <c r="H12" s="245"/>
      <c r="I12" s="245"/>
      <c r="J12" s="245"/>
      <c r="K12" s="205">
        <v>2</v>
      </c>
      <c r="L12" s="46">
        <v>3</v>
      </c>
      <c r="M12" s="46">
        <v>2</v>
      </c>
      <c r="N12" s="46">
        <v>3</v>
      </c>
      <c r="O12" s="46">
        <v>3</v>
      </c>
      <c r="P12" s="46">
        <v>2</v>
      </c>
      <c r="Q12" s="46">
        <v>2</v>
      </c>
      <c r="R12" s="46">
        <v>3</v>
      </c>
      <c r="S12" s="31"/>
      <c r="T12" s="31"/>
      <c r="U12" s="31"/>
      <c r="V12" s="31"/>
      <c r="W12" s="39">
        <v>3</v>
      </c>
      <c r="X12" s="39">
        <v>3</v>
      </c>
      <c r="Y12" s="39">
        <v>3</v>
      </c>
    </row>
    <row r="13" spans="1:25" ht="15">
      <c r="A13" s="12">
        <v>3</v>
      </c>
      <c r="B13" s="43">
        <v>170101110010</v>
      </c>
      <c r="C13" s="67">
        <v>30</v>
      </c>
      <c r="D13" s="67"/>
      <c r="E13" s="67">
        <v>23</v>
      </c>
      <c r="F13" s="67"/>
      <c r="G13" s="203" t="s">
        <v>73</v>
      </c>
      <c r="H13" s="245"/>
      <c r="I13" s="245"/>
      <c r="J13" s="245"/>
      <c r="K13" s="206">
        <v>3</v>
      </c>
      <c r="L13" s="23">
        <v>1</v>
      </c>
      <c r="M13" s="23">
        <v>3</v>
      </c>
      <c r="N13" s="23">
        <v>1</v>
      </c>
      <c r="O13" s="23">
        <v>1</v>
      </c>
      <c r="P13" s="23">
        <v>1</v>
      </c>
      <c r="Q13" s="23">
        <v>3</v>
      </c>
      <c r="R13" s="23">
        <v>1</v>
      </c>
      <c r="S13" s="31"/>
      <c r="T13" s="31"/>
      <c r="U13" s="31"/>
      <c r="V13" s="31"/>
      <c r="W13" s="39">
        <v>3</v>
      </c>
      <c r="X13" s="39">
        <v>3</v>
      </c>
      <c r="Y13" s="39">
        <v>3</v>
      </c>
    </row>
    <row r="14" spans="1:25" ht="15">
      <c r="A14" s="12">
        <v>4</v>
      </c>
      <c r="B14" s="43">
        <v>170101110011</v>
      </c>
      <c r="C14" s="67">
        <v>46</v>
      </c>
      <c r="D14" s="67"/>
      <c r="E14" s="67">
        <v>38</v>
      </c>
      <c r="F14" s="67"/>
      <c r="G14" s="275"/>
      <c r="H14" s="245"/>
      <c r="I14" s="245"/>
      <c r="J14" s="245"/>
      <c r="K14" s="282"/>
      <c r="L14" s="23"/>
      <c r="M14" s="39"/>
      <c r="N14" s="39"/>
      <c r="O14" s="39"/>
      <c r="P14" s="39"/>
      <c r="Q14" s="39"/>
      <c r="R14" s="39"/>
      <c r="S14" s="31"/>
      <c r="T14" s="31"/>
      <c r="U14" s="31"/>
      <c r="V14" s="31"/>
      <c r="W14" s="31"/>
      <c r="X14" s="31"/>
      <c r="Y14" s="31"/>
    </row>
    <row r="15" spans="1:25" ht="15">
      <c r="A15" s="12">
        <v>5</v>
      </c>
      <c r="B15" s="43">
        <v>170101110013</v>
      </c>
      <c r="C15" s="67">
        <v>34</v>
      </c>
      <c r="D15" s="67"/>
      <c r="E15" s="67">
        <v>33</v>
      </c>
      <c r="F15" s="276"/>
      <c r="G15" s="319" t="s">
        <v>259</v>
      </c>
      <c r="H15" s="340"/>
      <c r="I15" s="340"/>
      <c r="J15" s="341"/>
      <c r="K15" s="25">
        <f>AVERAGE(K10:K13)</f>
        <v>2</v>
      </c>
      <c r="L15" s="25">
        <f aca="true" t="shared" si="0" ref="L15:Y15">AVERAGE(L10:L13)</f>
        <v>2.25</v>
      </c>
      <c r="M15" s="25">
        <f t="shared" si="0"/>
        <v>2</v>
      </c>
      <c r="N15" s="25">
        <f t="shared" si="0"/>
        <v>2</v>
      </c>
      <c r="O15" s="25">
        <f t="shared" si="0"/>
        <v>2.25</v>
      </c>
      <c r="P15" s="25">
        <f t="shared" si="0"/>
        <v>2</v>
      </c>
      <c r="Q15" s="25">
        <f t="shared" si="0"/>
        <v>2</v>
      </c>
      <c r="R15" s="25">
        <f t="shared" si="0"/>
        <v>2</v>
      </c>
      <c r="S15" s="25"/>
      <c r="T15" s="25"/>
      <c r="U15" s="25"/>
      <c r="V15" s="25"/>
      <c r="W15" s="25">
        <f t="shared" si="0"/>
        <v>3</v>
      </c>
      <c r="X15" s="25">
        <f t="shared" si="0"/>
        <v>3</v>
      </c>
      <c r="Y15" s="25">
        <f t="shared" si="0"/>
        <v>3</v>
      </c>
    </row>
    <row r="16" spans="1:25" ht="15">
      <c r="A16" s="12">
        <v>6</v>
      </c>
      <c r="B16" s="43">
        <v>170101111017</v>
      </c>
      <c r="C16" s="67">
        <v>48</v>
      </c>
      <c r="D16" s="67"/>
      <c r="E16" s="67">
        <v>44</v>
      </c>
      <c r="F16" s="278"/>
      <c r="G16" s="351" t="s">
        <v>83</v>
      </c>
      <c r="H16" s="352"/>
      <c r="I16" s="352"/>
      <c r="J16" s="353"/>
      <c r="K16" s="120">
        <f aca="true" t="shared" si="1" ref="K16:Y16">K15*$H$7/100</f>
        <v>1.725</v>
      </c>
      <c r="L16" s="120">
        <f t="shared" si="1"/>
        <v>1.940625</v>
      </c>
      <c r="M16" s="120">
        <f t="shared" si="1"/>
        <v>1.725</v>
      </c>
      <c r="N16" s="120">
        <f t="shared" si="1"/>
        <v>1.725</v>
      </c>
      <c r="O16" s="120">
        <f t="shared" si="1"/>
        <v>1.940625</v>
      </c>
      <c r="P16" s="120">
        <f t="shared" si="1"/>
        <v>1.725</v>
      </c>
      <c r="Q16" s="120">
        <f t="shared" si="1"/>
        <v>1.725</v>
      </c>
      <c r="R16" s="120">
        <f t="shared" si="1"/>
        <v>1.725</v>
      </c>
      <c r="S16" s="120"/>
      <c r="T16" s="120"/>
      <c r="U16" s="120"/>
      <c r="V16" s="120"/>
      <c r="W16" s="120">
        <f t="shared" si="1"/>
        <v>2.5875</v>
      </c>
      <c r="X16" s="120">
        <f t="shared" si="1"/>
        <v>2.5875</v>
      </c>
      <c r="Y16" s="120">
        <f t="shared" si="1"/>
        <v>2.5875</v>
      </c>
    </row>
    <row r="17" spans="1:25" ht="14.25">
      <c r="A17" s="12">
        <v>7</v>
      </c>
      <c r="B17" s="43">
        <v>170101111018</v>
      </c>
      <c r="C17" s="67">
        <v>45</v>
      </c>
      <c r="D17" s="276"/>
      <c r="E17" s="276">
        <v>43</v>
      </c>
      <c r="F17" s="279"/>
      <c r="G17" s="274"/>
      <c r="H17" s="274"/>
      <c r="I17" s="274"/>
      <c r="J17" s="274"/>
      <c r="K17" s="246"/>
      <c r="L17" s="246"/>
      <c r="M17" s="24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2">
        <v>8</v>
      </c>
      <c r="B18" s="43">
        <v>170301110004</v>
      </c>
      <c r="C18" s="67">
        <v>9</v>
      </c>
      <c r="D18" s="276"/>
      <c r="E18" s="276">
        <v>0</v>
      </c>
      <c r="F18" s="279"/>
      <c r="G18" s="257"/>
      <c r="H18" s="257"/>
      <c r="I18" s="257"/>
      <c r="J18" s="246"/>
      <c r="K18" s="245"/>
      <c r="L18" s="245"/>
      <c r="M18" s="245"/>
      <c r="N18" s="69"/>
      <c r="O18" s="69"/>
      <c r="P18" s="69"/>
      <c r="Q18" s="69"/>
      <c r="R18" s="69"/>
      <c r="S18" s="1"/>
      <c r="T18" s="1"/>
      <c r="U18" s="1"/>
      <c r="V18" s="1"/>
      <c r="W18" s="1"/>
      <c r="X18" s="1"/>
      <c r="Y18" s="1"/>
    </row>
    <row r="19" spans="1:25" ht="14.25">
      <c r="A19" s="12">
        <v>9</v>
      </c>
      <c r="B19" s="43">
        <v>170301110006</v>
      </c>
      <c r="C19" s="67">
        <v>30</v>
      </c>
      <c r="D19" s="276"/>
      <c r="E19" s="276">
        <v>0</v>
      </c>
      <c r="F19" s="279"/>
      <c r="G19" s="247"/>
      <c r="H19" s="247"/>
      <c r="I19" s="247"/>
      <c r="J19" s="246"/>
      <c r="K19" s="246"/>
      <c r="L19" s="246"/>
      <c r="M19" s="24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2">
        <v>10</v>
      </c>
      <c r="B20" s="43">
        <v>170301110007</v>
      </c>
      <c r="C20" s="67">
        <v>7</v>
      </c>
      <c r="D20" s="276"/>
      <c r="E20" s="276">
        <v>0</v>
      </c>
      <c r="F20" s="279"/>
      <c r="G20" s="258"/>
      <c r="H20" s="246"/>
      <c r="I20" s="246"/>
      <c r="J20" s="246"/>
      <c r="K20" s="247"/>
      <c r="L20" s="246"/>
      <c r="M20" s="246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2">
        <v>11</v>
      </c>
      <c r="B21" s="43">
        <v>170301110008</v>
      </c>
      <c r="C21" s="67">
        <v>38</v>
      </c>
      <c r="D21" s="276"/>
      <c r="E21" s="276">
        <v>36</v>
      </c>
      <c r="F21" s="279"/>
      <c r="G21" s="258"/>
      <c r="H21" s="246"/>
      <c r="I21" s="246"/>
      <c r="J21" s="246"/>
      <c r="K21" s="246"/>
      <c r="L21" s="246"/>
      <c r="M21" s="24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>
      <c r="A22" s="12">
        <v>12</v>
      </c>
      <c r="B22" s="43">
        <v>170301110012</v>
      </c>
      <c r="C22" s="67">
        <v>40</v>
      </c>
      <c r="D22" s="276"/>
      <c r="E22" s="276">
        <v>34</v>
      </c>
      <c r="F22" s="279"/>
      <c r="G22" s="257"/>
      <c r="H22" s="257"/>
      <c r="I22" s="257"/>
      <c r="J22" s="246"/>
      <c r="K22" s="246"/>
      <c r="L22" s="246"/>
      <c r="M22" s="24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12">
        <v>13</v>
      </c>
      <c r="B23" s="43">
        <v>170301110013</v>
      </c>
      <c r="C23" s="67">
        <v>42</v>
      </c>
      <c r="D23" s="276"/>
      <c r="E23" s="276">
        <v>41</v>
      </c>
      <c r="F23" s="279"/>
      <c r="G23" s="257"/>
      <c r="H23" s="257"/>
      <c r="I23" s="257"/>
      <c r="J23" s="246"/>
      <c r="K23" s="246"/>
      <c r="L23" s="246"/>
      <c r="M23" s="24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12">
        <v>14</v>
      </c>
      <c r="B24" s="43">
        <v>170301110014</v>
      </c>
      <c r="C24" s="67">
        <v>42</v>
      </c>
      <c r="D24" s="67"/>
      <c r="E24" s="67">
        <v>35</v>
      </c>
      <c r="F24" s="279"/>
      <c r="G24" s="12"/>
      <c r="H24" s="12"/>
      <c r="I24" s="1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>
      <c r="A25" s="12">
        <v>15</v>
      </c>
      <c r="B25" s="43">
        <v>170301110015</v>
      </c>
      <c r="C25" s="67">
        <v>40</v>
      </c>
      <c r="D25" s="67"/>
      <c r="E25" s="67">
        <v>32</v>
      </c>
      <c r="F25" s="279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>
      <c r="A26" s="12">
        <v>16</v>
      </c>
      <c r="B26" s="43">
        <v>170301110016</v>
      </c>
      <c r="C26" s="67">
        <v>35</v>
      </c>
      <c r="D26" s="67"/>
      <c r="E26" s="67">
        <v>0</v>
      </c>
      <c r="F26" s="279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12">
        <v>17</v>
      </c>
      <c r="B27" s="43">
        <v>170301110017</v>
      </c>
      <c r="C27" s="67">
        <v>45</v>
      </c>
      <c r="D27" s="67"/>
      <c r="E27" s="67">
        <v>36</v>
      </c>
      <c r="F27" s="279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>
      <c r="A28" s="12">
        <v>18</v>
      </c>
      <c r="B28" s="43">
        <v>170301110019</v>
      </c>
      <c r="C28" s="67">
        <v>40</v>
      </c>
      <c r="D28" s="67"/>
      <c r="E28" s="67">
        <v>35</v>
      </c>
      <c r="F28" s="279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>
      <c r="A29" s="12">
        <v>19</v>
      </c>
      <c r="B29" s="43">
        <v>170301110021</v>
      </c>
      <c r="C29" s="67">
        <v>45</v>
      </c>
      <c r="D29" s="67"/>
      <c r="E29" s="67">
        <v>40</v>
      </c>
      <c r="F29" s="279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>
      <c r="A30" s="12">
        <v>20</v>
      </c>
      <c r="B30" s="43">
        <v>170301110022</v>
      </c>
      <c r="C30" s="67">
        <v>44</v>
      </c>
      <c r="D30" s="67"/>
      <c r="E30" s="67">
        <v>40</v>
      </c>
      <c r="F30" s="279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>
      <c r="A31" s="12">
        <v>21</v>
      </c>
      <c r="B31" s="43">
        <v>170301110023</v>
      </c>
      <c r="C31" s="67">
        <v>47</v>
      </c>
      <c r="D31" s="67"/>
      <c r="E31" s="67">
        <v>45</v>
      </c>
      <c r="F31" s="279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25">
      <c r="A32" s="12">
        <v>22</v>
      </c>
      <c r="B32" s="43">
        <v>170301110025</v>
      </c>
      <c r="C32" s="67">
        <v>41</v>
      </c>
      <c r="D32" s="67"/>
      <c r="E32" s="67">
        <v>41</v>
      </c>
      <c r="F32" s="279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>
      <c r="A33" s="12">
        <v>23</v>
      </c>
      <c r="B33" s="43">
        <v>170301110027</v>
      </c>
      <c r="C33" s="67">
        <v>37</v>
      </c>
      <c r="D33" s="67"/>
      <c r="E33" s="67">
        <v>0</v>
      </c>
      <c r="F33" s="279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25">
      <c r="A34" s="12">
        <v>24</v>
      </c>
      <c r="B34" s="43">
        <v>170301110028</v>
      </c>
      <c r="C34" s="67">
        <v>42</v>
      </c>
      <c r="D34" s="67"/>
      <c r="E34" s="67">
        <v>39</v>
      </c>
      <c r="F34" s="279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>
      <c r="A35" s="12">
        <v>25</v>
      </c>
      <c r="B35" s="43">
        <v>170301110031</v>
      </c>
      <c r="C35" s="67">
        <v>38</v>
      </c>
      <c r="D35" s="67"/>
      <c r="E35" s="67">
        <v>33</v>
      </c>
      <c r="F35" s="279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2">
        <v>26</v>
      </c>
      <c r="B36" s="43">
        <v>170301110036</v>
      </c>
      <c r="C36" s="67">
        <v>42</v>
      </c>
      <c r="D36" s="67"/>
      <c r="E36" s="67">
        <v>39</v>
      </c>
      <c r="F36" s="279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>
      <c r="A37" s="12">
        <v>27</v>
      </c>
      <c r="B37" s="43">
        <v>170301110037</v>
      </c>
      <c r="C37" s="67">
        <v>42</v>
      </c>
      <c r="D37" s="67"/>
      <c r="E37" s="67">
        <v>38</v>
      </c>
      <c r="F37" s="279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>
      <c r="A38" s="12">
        <v>28</v>
      </c>
      <c r="B38" s="43">
        <v>170301110039</v>
      </c>
      <c r="C38" s="67">
        <v>41</v>
      </c>
      <c r="D38" s="67"/>
      <c r="E38" s="67">
        <v>38</v>
      </c>
      <c r="F38" s="279"/>
      <c r="G38" s="12"/>
      <c r="H38" s="12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12">
        <v>29</v>
      </c>
      <c r="B39" s="43">
        <v>170301110042</v>
      </c>
      <c r="C39" s="67">
        <v>43</v>
      </c>
      <c r="D39" s="67"/>
      <c r="E39" s="67">
        <v>36</v>
      </c>
      <c r="F39" s="279"/>
      <c r="G39" s="12"/>
      <c r="H39" s="12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>
      <c r="A40" s="12">
        <v>30</v>
      </c>
      <c r="B40" s="43">
        <v>170301110044</v>
      </c>
      <c r="C40" s="67">
        <v>39</v>
      </c>
      <c r="D40" s="67"/>
      <c r="E40" s="67">
        <v>35</v>
      </c>
      <c r="F40" s="279"/>
      <c r="G40" s="12"/>
      <c r="H40" s="12"/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>
      <c r="A41" s="12">
        <v>31</v>
      </c>
      <c r="B41" s="43">
        <v>170301110045</v>
      </c>
      <c r="C41" s="67">
        <v>42</v>
      </c>
      <c r="D41" s="67"/>
      <c r="E41" s="67">
        <v>30</v>
      </c>
      <c r="F41" s="279"/>
      <c r="G41" s="12"/>
      <c r="H41" s="12"/>
      <c r="I41" s="1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>
      <c r="A42" s="12">
        <v>32</v>
      </c>
      <c r="B42" s="43">
        <v>170301110046</v>
      </c>
      <c r="C42" s="67">
        <v>38</v>
      </c>
      <c r="D42" s="67"/>
      <c r="E42" s="67">
        <v>32</v>
      </c>
      <c r="F42" s="279"/>
      <c r="G42" s="12"/>
      <c r="H42" s="12"/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>
      <c r="A43" s="12">
        <v>33</v>
      </c>
      <c r="B43" s="43">
        <v>170301110047</v>
      </c>
      <c r="C43" s="67">
        <v>41</v>
      </c>
      <c r="D43" s="67"/>
      <c r="E43" s="67">
        <v>37</v>
      </c>
      <c r="F43" s="279"/>
      <c r="G43" s="12"/>
      <c r="H43" s="12"/>
      <c r="I43" s="1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25">
      <c r="A44" s="12">
        <v>34</v>
      </c>
      <c r="B44" s="43">
        <v>170301110050</v>
      </c>
      <c r="C44" s="67">
        <v>42</v>
      </c>
      <c r="D44" s="67"/>
      <c r="E44" s="67">
        <v>40</v>
      </c>
      <c r="F44" s="279"/>
      <c r="G44" s="12"/>
      <c r="H44" s="12"/>
      <c r="I44" s="1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>
      <c r="A45" s="12">
        <v>35</v>
      </c>
      <c r="B45" s="43">
        <v>170301110052</v>
      </c>
      <c r="C45" s="67">
        <v>1</v>
      </c>
      <c r="D45" s="67"/>
      <c r="E45" s="67">
        <v>0</v>
      </c>
      <c r="F45" s="279"/>
      <c r="G45" s="12"/>
      <c r="H45" s="12"/>
      <c r="I45" s="1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25">
      <c r="A46" s="12">
        <v>36</v>
      </c>
      <c r="B46" s="38">
        <v>170301110054</v>
      </c>
      <c r="C46" s="59">
        <v>43</v>
      </c>
      <c r="D46" s="59"/>
      <c r="E46" s="59">
        <v>37</v>
      </c>
      <c r="F46" s="280"/>
      <c r="G46" s="20"/>
      <c r="H46" s="20"/>
      <c r="I46" s="20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4.25">
      <c r="A47" s="12">
        <v>37</v>
      </c>
      <c r="B47" s="38">
        <v>170301111056</v>
      </c>
      <c r="C47" s="59">
        <v>45</v>
      </c>
      <c r="D47" s="59"/>
      <c r="E47" s="59">
        <v>33</v>
      </c>
      <c r="F47" s="280"/>
      <c r="G47" s="20"/>
      <c r="H47" s="20"/>
      <c r="I47" s="20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.25">
      <c r="A48" s="12">
        <v>38</v>
      </c>
      <c r="B48" s="38">
        <v>170301111057</v>
      </c>
      <c r="C48" s="59">
        <v>46</v>
      </c>
      <c r="D48" s="59"/>
      <c r="E48" s="59">
        <v>36</v>
      </c>
      <c r="F48" s="280"/>
      <c r="G48" s="20"/>
      <c r="H48" s="20"/>
      <c r="I48" s="20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4.25">
      <c r="A49" s="12">
        <v>39</v>
      </c>
      <c r="B49" s="38">
        <v>170301111060</v>
      </c>
      <c r="C49" s="59">
        <v>44</v>
      </c>
      <c r="D49" s="59"/>
      <c r="E49" s="59">
        <v>40</v>
      </c>
      <c r="F49" s="280"/>
      <c r="G49" s="20"/>
      <c r="H49" s="20"/>
      <c r="I49" s="20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4.25">
      <c r="A50" s="12">
        <v>40</v>
      </c>
      <c r="B50" s="38">
        <v>170301111059</v>
      </c>
      <c r="C50" s="59">
        <v>33</v>
      </c>
      <c r="D50" s="59"/>
      <c r="E50" s="59">
        <v>21</v>
      </c>
      <c r="F50" s="280"/>
      <c r="G50" s="20"/>
      <c r="H50" s="20"/>
      <c r="I50" s="20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</sheetData>
  <sheetProtection/>
  <mergeCells count="8">
    <mergeCell ref="G15:J15"/>
    <mergeCell ref="G16:J16"/>
    <mergeCell ref="A1:E1"/>
    <mergeCell ref="A2:E2"/>
    <mergeCell ref="A3:E3"/>
    <mergeCell ref="Q3:Y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2"/>
  <sheetViews>
    <sheetView tabSelected="1" zoomScale="40" zoomScaleNormal="40" zoomScalePageLayoutView="0" workbookViewId="0" topLeftCell="E1">
      <selection activeCell="M15" sqref="M15"/>
    </sheetView>
  </sheetViews>
  <sheetFormatPr defaultColWidth="6.57421875" defaultRowHeight="15"/>
  <cols>
    <col min="1" max="1" width="2.57421875" style="12" bestFit="1" customWidth="1"/>
    <col min="2" max="3" width="15.140625" style="12" bestFit="1" customWidth="1"/>
    <col min="4" max="4" width="15.140625" style="12" customWidth="1"/>
    <col min="5" max="5" width="12.8515625" style="12" bestFit="1" customWidth="1"/>
    <col min="6" max="6" width="12.8515625" style="12" customWidth="1"/>
    <col min="7" max="7" width="18.421875" style="12" customWidth="1"/>
    <col min="8" max="8" width="12.00390625" style="12" bestFit="1" customWidth="1"/>
    <col min="9" max="9" width="12.8515625" style="12" bestFit="1" customWidth="1"/>
    <col min="10" max="10" width="17.57421875" style="1" bestFit="1" customWidth="1"/>
    <col min="11" max="11" width="15.140625" style="1" bestFit="1" customWidth="1"/>
    <col min="12" max="12" width="11.57421875" style="1" bestFit="1" customWidth="1"/>
    <col min="13" max="13" width="7.57421875" style="1" bestFit="1" customWidth="1"/>
    <col min="14" max="15" width="11.57421875" style="1" bestFit="1" customWidth="1"/>
    <col min="16" max="16" width="7.57421875" style="1" bestFit="1" customWidth="1"/>
    <col min="17" max="249" width="8.8515625" style="1" customWidth="1"/>
    <col min="250" max="250" width="24.57421875" style="1" customWidth="1"/>
    <col min="251" max="251" width="6.00390625" style="1" bestFit="1" customWidth="1"/>
    <col min="252" max="255" width="5.8515625" style="1" bestFit="1" customWidth="1"/>
    <col min="256" max="16384" width="6.57421875" style="1" bestFit="1" customWidth="1"/>
  </cols>
  <sheetData>
    <row r="1" spans="1:16" ht="19.5" customHeight="1">
      <c r="A1" s="301" t="s">
        <v>110</v>
      </c>
      <c r="B1" s="302"/>
      <c r="C1" s="302"/>
      <c r="D1" s="302"/>
      <c r="E1" s="302"/>
      <c r="F1" s="82"/>
      <c r="G1" s="116"/>
      <c r="H1" s="117"/>
      <c r="I1" s="117"/>
      <c r="J1" s="117"/>
      <c r="K1" s="117"/>
      <c r="L1" s="117"/>
      <c r="M1" s="117"/>
      <c r="N1" s="117"/>
      <c r="O1" s="117"/>
      <c r="P1" s="117"/>
    </row>
    <row r="2" spans="1:9" ht="42.75" customHeight="1" thickBot="1">
      <c r="A2" s="305" t="s">
        <v>0</v>
      </c>
      <c r="B2" s="302"/>
      <c r="C2" s="302"/>
      <c r="D2" s="302"/>
      <c r="E2" s="302"/>
      <c r="F2" s="73"/>
      <c r="G2" s="78"/>
      <c r="H2" s="39"/>
      <c r="I2" s="31"/>
    </row>
    <row r="3" spans="1:25" ht="31.5" customHeight="1">
      <c r="A3" s="301" t="s">
        <v>244</v>
      </c>
      <c r="B3" s="302"/>
      <c r="C3" s="302"/>
      <c r="D3" s="302"/>
      <c r="E3" s="302"/>
      <c r="F3" s="73"/>
      <c r="G3" s="78"/>
      <c r="H3" s="81"/>
      <c r="I3" s="78" t="s">
        <v>230</v>
      </c>
      <c r="J3" s="89" t="s">
        <v>231</v>
      </c>
      <c r="K3" s="108" t="s">
        <v>232</v>
      </c>
      <c r="M3" s="92"/>
      <c r="N3" s="92"/>
      <c r="O3" s="110"/>
      <c r="P3" s="110"/>
      <c r="Q3" s="309" t="s">
        <v>254</v>
      </c>
      <c r="R3" s="309"/>
      <c r="S3" s="309"/>
      <c r="T3" s="309"/>
      <c r="U3" s="309"/>
      <c r="V3" s="309"/>
      <c r="W3" s="309"/>
      <c r="X3" s="309"/>
      <c r="Y3" s="310"/>
    </row>
    <row r="4" spans="1:25" ht="32.25" customHeight="1">
      <c r="A4" s="301" t="s">
        <v>124</v>
      </c>
      <c r="B4" s="302"/>
      <c r="C4" s="302"/>
      <c r="D4" s="302"/>
      <c r="E4" s="302"/>
      <c r="F4" s="73"/>
      <c r="G4" s="46" t="s">
        <v>256</v>
      </c>
      <c r="H4" s="39"/>
      <c r="I4" s="31"/>
      <c r="J4" s="74" t="s">
        <v>233</v>
      </c>
      <c r="K4" s="100">
        <v>3</v>
      </c>
      <c r="M4" s="92"/>
      <c r="N4" s="92"/>
      <c r="O4" s="110"/>
      <c r="P4" s="110"/>
      <c r="Q4" s="312"/>
      <c r="R4" s="312"/>
      <c r="S4" s="312"/>
      <c r="T4" s="312"/>
      <c r="U4" s="312"/>
      <c r="V4" s="312"/>
      <c r="W4" s="312"/>
      <c r="X4" s="312"/>
      <c r="Y4" s="313"/>
    </row>
    <row r="5" spans="1:25" ht="19.5" customHeight="1">
      <c r="A5" s="301" t="s">
        <v>125</v>
      </c>
      <c r="B5" s="302"/>
      <c r="C5" s="302"/>
      <c r="D5" s="302"/>
      <c r="E5" s="302"/>
      <c r="F5" s="73"/>
      <c r="G5" s="46" t="s">
        <v>234</v>
      </c>
      <c r="H5" s="75">
        <f>D12</f>
        <v>35</v>
      </c>
      <c r="I5" s="31"/>
      <c r="J5" s="76" t="s">
        <v>235</v>
      </c>
      <c r="K5" s="101">
        <v>2</v>
      </c>
      <c r="M5" s="92"/>
      <c r="N5" s="92"/>
      <c r="O5" s="110"/>
      <c r="P5" s="110"/>
      <c r="Q5" s="312"/>
      <c r="R5" s="312"/>
      <c r="S5" s="312"/>
      <c r="T5" s="312"/>
      <c r="U5" s="312"/>
      <c r="V5" s="312"/>
      <c r="W5" s="312"/>
      <c r="X5" s="312"/>
      <c r="Y5" s="313"/>
    </row>
    <row r="6" spans="2:25" ht="19.5" customHeight="1">
      <c r="B6" s="13" t="s">
        <v>1</v>
      </c>
      <c r="C6" s="46" t="s">
        <v>234</v>
      </c>
      <c r="D6" s="14" t="s">
        <v>243</v>
      </c>
      <c r="E6" s="46" t="s">
        <v>236</v>
      </c>
      <c r="F6" s="14" t="s">
        <v>243</v>
      </c>
      <c r="G6" s="46" t="s">
        <v>236</v>
      </c>
      <c r="H6" s="87">
        <f>F12</f>
        <v>20</v>
      </c>
      <c r="I6" s="31"/>
      <c r="J6" s="77" t="s">
        <v>237</v>
      </c>
      <c r="K6" s="102">
        <v>1</v>
      </c>
      <c r="M6" s="92"/>
      <c r="N6" s="92"/>
      <c r="O6" s="110"/>
      <c r="P6" s="110"/>
      <c r="Q6" s="312"/>
      <c r="R6" s="312"/>
      <c r="S6" s="312"/>
      <c r="T6" s="312"/>
      <c r="U6" s="312"/>
      <c r="V6" s="312"/>
      <c r="W6" s="312"/>
      <c r="X6" s="312"/>
      <c r="Y6" s="313"/>
    </row>
    <row r="7" spans="2:25" ht="42.75" customHeight="1" thickBot="1">
      <c r="B7" s="13" t="s">
        <v>2</v>
      </c>
      <c r="C7" s="17" t="s">
        <v>78</v>
      </c>
      <c r="D7" s="93"/>
      <c r="E7" s="17" t="s">
        <v>78</v>
      </c>
      <c r="F7" s="93"/>
      <c r="G7" s="78" t="s">
        <v>238</v>
      </c>
      <c r="H7" s="79">
        <f>AVERAGE(H5:H6)</f>
        <v>27.5</v>
      </c>
      <c r="I7" s="88">
        <v>0.6</v>
      </c>
      <c r="J7" s="80" t="s">
        <v>239</v>
      </c>
      <c r="K7" s="109">
        <v>0</v>
      </c>
      <c r="M7" s="110"/>
      <c r="N7" s="110"/>
      <c r="O7" s="110"/>
      <c r="P7" s="110"/>
      <c r="Q7" s="315"/>
      <c r="R7" s="315"/>
      <c r="S7" s="315"/>
      <c r="T7" s="315"/>
      <c r="U7" s="315"/>
      <c r="V7" s="315"/>
      <c r="W7" s="315"/>
      <c r="X7" s="315"/>
      <c r="Y7" s="316"/>
    </row>
    <row r="8" spans="2:9" ht="24.75" customHeight="1">
      <c r="B8" s="13" t="s">
        <v>3</v>
      </c>
      <c r="C8" s="17" t="s">
        <v>4</v>
      </c>
      <c r="D8" s="93"/>
      <c r="E8" s="17" t="s">
        <v>84</v>
      </c>
      <c r="F8" s="93"/>
      <c r="G8" s="78" t="s">
        <v>240</v>
      </c>
      <c r="H8" s="46" t="s">
        <v>246</v>
      </c>
      <c r="I8" s="31"/>
    </row>
    <row r="9" spans="2:25" ht="24.75" customHeight="1">
      <c r="B9" s="13" t="s">
        <v>5</v>
      </c>
      <c r="C9" s="17" t="s">
        <v>75</v>
      </c>
      <c r="D9" s="93"/>
      <c r="E9" s="17" t="s">
        <v>75</v>
      </c>
      <c r="F9" s="93"/>
      <c r="G9" s="21"/>
      <c r="H9" s="94"/>
      <c r="I9" s="94"/>
      <c r="J9" s="4"/>
      <c r="K9" s="24" t="s">
        <v>82</v>
      </c>
      <c r="L9" s="24" t="s">
        <v>89</v>
      </c>
      <c r="M9" s="29" t="s">
        <v>97</v>
      </c>
      <c r="N9" s="29" t="s">
        <v>98</v>
      </c>
      <c r="O9" s="29" t="s">
        <v>99</v>
      </c>
      <c r="P9" s="29" t="s">
        <v>100</v>
      </c>
      <c r="Q9" s="29" t="s">
        <v>101</v>
      </c>
      <c r="R9" s="29" t="s">
        <v>102</v>
      </c>
      <c r="S9" s="29" t="s">
        <v>103</v>
      </c>
      <c r="T9" s="29" t="s">
        <v>104</v>
      </c>
      <c r="U9" s="29" t="s">
        <v>109</v>
      </c>
      <c r="V9" s="29" t="s">
        <v>105</v>
      </c>
      <c r="W9" s="29" t="s">
        <v>106</v>
      </c>
      <c r="X9" s="29" t="s">
        <v>107</v>
      </c>
      <c r="Y9" s="29" t="s">
        <v>108</v>
      </c>
    </row>
    <row r="10" spans="1:25" s="2" customFormat="1" ht="24.75" customHeight="1">
      <c r="A10" s="18"/>
      <c r="B10" s="13" t="s">
        <v>8</v>
      </c>
      <c r="C10" s="17">
        <v>50</v>
      </c>
      <c r="D10" s="86">
        <f>0.55*C10</f>
        <v>27.500000000000004</v>
      </c>
      <c r="E10" s="19">
        <v>50</v>
      </c>
      <c r="F10" s="86">
        <f>0.55*E10</f>
        <v>27.500000000000004</v>
      </c>
      <c r="G10" s="24" t="s">
        <v>6</v>
      </c>
      <c r="H10" s="94"/>
      <c r="I10" s="94"/>
      <c r="J10" s="94"/>
      <c r="K10" s="4"/>
      <c r="L10" s="4">
        <v>2</v>
      </c>
      <c r="M10" s="4"/>
      <c r="N10" s="44">
        <v>3</v>
      </c>
      <c r="O10" s="44">
        <v>1</v>
      </c>
      <c r="P10" s="4"/>
      <c r="Q10" s="4"/>
      <c r="R10" s="4"/>
      <c r="S10" s="44">
        <v>2</v>
      </c>
      <c r="T10" s="44">
        <v>3</v>
      </c>
      <c r="U10" s="4"/>
      <c r="V10" s="44">
        <v>3</v>
      </c>
      <c r="W10" s="44">
        <v>2</v>
      </c>
      <c r="X10" s="44">
        <v>1</v>
      </c>
      <c r="Y10" s="44">
        <v>1</v>
      </c>
    </row>
    <row r="11" spans="1:25" ht="24.75" customHeight="1">
      <c r="A11" s="12">
        <v>1</v>
      </c>
      <c r="B11" s="7">
        <v>170301110004</v>
      </c>
      <c r="C11" s="36">
        <v>39</v>
      </c>
      <c r="D11" s="75">
        <f>COUNTIF(C11:C51,"&gt;="&amp;D10)</f>
        <v>14</v>
      </c>
      <c r="E11" s="36">
        <v>34</v>
      </c>
      <c r="F11" s="75">
        <f>COUNTIF(E11:E51,"&gt;="&amp;F10)</f>
        <v>8</v>
      </c>
      <c r="G11" s="24" t="s">
        <v>7</v>
      </c>
      <c r="H11" s="94"/>
      <c r="I11" s="94"/>
      <c r="J11" s="94"/>
      <c r="K11" s="4"/>
      <c r="L11" s="23">
        <v>2</v>
      </c>
      <c r="M11" s="4"/>
      <c r="N11" s="39">
        <v>3</v>
      </c>
      <c r="O11" s="39">
        <v>1</v>
      </c>
      <c r="P11" s="4"/>
      <c r="Q11" s="4"/>
      <c r="R11" s="4"/>
      <c r="S11" s="39">
        <v>2</v>
      </c>
      <c r="T11" s="39">
        <v>3</v>
      </c>
      <c r="U11" s="4"/>
      <c r="V11" s="39">
        <v>3</v>
      </c>
      <c r="W11" s="44">
        <v>1</v>
      </c>
      <c r="X11" s="44">
        <v>2</v>
      </c>
      <c r="Y11" s="44">
        <v>1</v>
      </c>
    </row>
    <row r="12" spans="1:25" ht="24.75" customHeight="1">
      <c r="A12" s="12">
        <v>2</v>
      </c>
      <c r="B12" s="7">
        <v>170301110007</v>
      </c>
      <c r="C12" s="36">
        <v>27</v>
      </c>
      <c r="D12" s="75">
        <f>D11/A50*100</f>
        <v>35</v>
      </c>
      <c r="E12" s="36">
        <v>28</v>
      </c>
      <c r="F12" s="75">
        <f>F11/A50*100</f>
        <v>20</v>
      </c>
      <c r="G12" s="24" t="s">
        <v>72</v>
      </c>
      <c r="H12" s="94"/>
      <c r="I12" s="94"/>
      <c r="J12" s="94"/>
      <c r="K12" s="4"/>
      <c r="L12" s="23">
        <v>2</v>
      </c>
      <c r="M12" s="4"/>
      <c r="N12" s="39">
        <v>3</v>
      </c>
      <c r="O12" s="39">
        <v>1</v>
      </c>
      <c r="P12" s="4"/>
      <c r="Q12" s="4"/>
      <c r="R12" s="4"/>
      <c r="S12" s="39">
        <v>2</v>
      </c>
      <c r="T12" s="39">
        <v>3</v>
      </c>
      <c r="U12" s="4"/>
      <c r="V12" s="39">
        <v>3</v>
      </c>
      <c r="W12" s="44">
        <v>2</v>
      </c>
      <c r="X12" s="44">
        <v>2</v>
      </c>
      <c r="Y12" s="44">
        <v>1</v>
      </c>
    </row>
    <row r="13" spans="1:25" ht="24.75" customHeight="1">
      <c r="A13" s="12">
        <v>3</v>
      </c>
      <c r="B13" s="7">
        <v>170301110008</v>
      </c>
      <c r="C13" s="36">
        <v>27</v>
      </c>
      <c r="D13" s="36"/>
      <c r="E13" s="36">
        <v>2</v>
      </c>
      <c r="F13" s="36"/>
      <c r="G13" s="24" t="s">
        <v>73</v>
      </c>
      <c r="H13" s="94"/>
      <c r="I13" s="94"/>
      <c r="J13" s="94"/>
      <c r="K13" s="4"/>
      <c r="L13" s="23">
        <v>2</v>
      </c>
      <c r="M13" s="4"/>
      <c r="N13" s="39">
        <v>3</v>
      </c>
      <c r="O13" s="39">
        <v>1</v>
      </c>
      <c r="P13" s="4"/>
      <c r="Q13" s="4"/>
      <c r="R13" s="4"/>
      <c r="S13" s="39">
        <v>2</v>
      </c>
      <c r="T13" s="39">
        <v>3</v>
      </c>
      <c r="U13" s="4"/>
      <c r="V13" s="39">
        <v>3</v>
      </c>
      <c r="W13" s="44">
        <v>1</v>
      </c>
      <c r="X13" s="44">
        <v>2</v>
      </c>
      <c r="Y13" s="44">
        <v>1</v>
      </c>
    </row>
    <row r="14" spans="1:25" ht="24.75" customHeight="1">
      <c r="A14" s="12">
        <v>4</v>
      </c>
      <c r="B14" s="7">
        <v>170301110012</v>
      </c>
      <c r="C14" s="36">
        <v>32</v>
      </c>
      <c r="D14" s="36"/>
      <c r="E14" s="36">
        <v>13</v>
      </c>
      <c r="F14" s="36"/>
      <c r="G14" s="24" t="s">
        <v>74</v>
      </c>
      <c r="H14" s="94"/>
      <c r="I14" s="94"/>
      <c r="J14" s="94"/>
      <c r="K14" s="4"/>
      <c r="L14" s="23">
        <v>2</v>
      </c>
      <c r="M14" s="4"/>
      <c r="N14" s="39">
        <v>3</v>
      </c>
      <c r="O14" s="39">
        <v>1</v>
      </c>
      <c r="P14" s="4"/>
      <c r="Q14" s="4"/>
      <c r="R14" s="4"/>
      <c r="S14" s="39">
        <v>2</v>
      </c>
      <c r="T14" s="39">
        <v>3</v>
      </c>
      <c r="U14" s="4"/>
      <c r="V14" s="39">
        <v>3</v>
      </c>
      <c r="W14" s="44">
        <v>1</v>
      </c>
      <c r="X14" s="44">
        <v>1</v>
      </c>
      <c r="Y14" s="44">
        <v>2</v>
      </c>
    </row>
    <row r="15" spans="1:25" ht="24.75" customHeight="1">
      <c r="A15" s="12">
        <v>5</v>
      </c>
      <c r="B15" s="7">
        <v>170301110013</v>
      </c>
      <c r="C15" s="36">
        <v>40</v>
      </c>
      <c r="D15" s="36"/>
      <c r="E15" s="36">
        <v>28</v>
      </c>
      <c r="F15" s="83"/>
      <c r="G15" s="319" t="s">
        <v>259</v>
      </c>
      <c r="H15" s="320"/>
      <c r="I15" s="320"/>
      <c r="J15" s="321"/>
      <c r="K15" s="25"/>
      <c r="L15" s="25">
        <f aca="true" t="shared" si="0" ref="L15:Y15">AVERAGE(L10:L14)</f>
        <v>2</v>
      </c>
      <c r="M15" s="25"/>
      <c r="N15" s="25">
        <f t="shared" si="0"/>
        <v>3</v>
      </c>
      <c r="O15" s="25">
        <f t="shared" si="0"/>
        <v>1</v>
      </c>
      <c r="P15" s="25"/>
      <c r="Q15" s="25"/>
      <c r="R15" s="25"/>
      <c r="S15" s="25">
        <f t="shared" si="0"/>
        <v>2</v>
      </c>
      <c r="T15" s="25">
        <f t="shared" si="0"/>
        <v>3</v>
      </c>
      <c r="U15" s="25"/>
      <c r="V15" s="25">
        <f t="shared" si="0"/>
        <v>3</v>
      </c>
      <c r="W15" s="25">
        <f t="shared" si="0"/>
        <v>1.4</v>
      </c>
      <c r="X15" s="25">
        <f t="shared" si="0"/>
        <v>1.6</v>
      </c>
      <c r="Y15" s="25">
        <f t="shared" si="0"/>
        <v>1.2</v>
      </c>
    </row>
    <row r="16" spans="1:25" ht="24.75" customHeight="1">
      <c r="A16" s="12">
        <v>6</v>
      </c>
      <c r="B16" s="7">
        <v>170301110015</v>
      </c>
      <c r="C16" s="36">
        <v>27</v>
      </c>
      <c r="D16" s="36"/>
      <c r="E16" s="36">
        <v>1</v>
      </c>
      <c r="F16" s="83"/>
      <c r="G16" s="319" t="s">
        <v>83</v>
      </c>
      <c r="H16" s="320"/>
      <c r="I16" s="320"/>
      <c r="J16" s="321"/>
      <c r="K16" s="120"/>
      <c r="L16" s="120">
        <f aca="true" t="shared" si="1" ref="L16:Y16">L15*$H$7/100</f>
        <v>0.55</v>
      </c>
      <c r="M16" s="120"/>
      <c r="N16" s="120">
        <f t="shared" si="1"/>
        <v>0.825</v>
      </c>
      <c r="O16" s="120">
        <f t="shared" si="1"/>
        <v>0.275</v>
      </c>
      <c r="P16" s="120"/>
      <c r="Q16" s="120"/>
      <c r="R16" s="120"/>
      <c r="S16" s="120">
        <f t="shared" si="1"/>
        <v>0.55</v>
      </c>
      <c r="T16" s="120">
        <f t="shared" si="1"/>
        <v>0.825</v>
      </c>
      <c r="U16" s="120"/>
      <c r="V16" s="120">
        <f t="shared" si="1"/>
        <v>0.825</v>
      </c>
      <c r="W16" s="120">
        <f t="shared" si="1"/>
        <v>0.385</v>
      </c>
      <c r="X16" s="120">
        <f t="shared" si="1"/>
        <v>0.44</v>
      </c>
      <c r="Y16" s="120">
        <f t="shared" si="1"/>
        <v>0.33</v>
      </c>
    </row>
    <row r="17" spans="1:10" ht="15" customHeight="1">
      <c r="A17" s="12">
        <v>7</v>
      </c>
      <c r="B17" s="7">
        <v>170301110017</v>
      </c>
      <c r="C17" s="36">
        <v>31</v>
      </c>
      <c r="D17" s="36"/>
      <c r="E17" s="36">
        <v>12</v>
      </c>
      <c r="F17" s="84"/>
      <c r="G17" s="322"/>
      <c r="H17" s="323"/>
      <c r="I17" s="323"/>
      <c r="J17" s="323"/>
    </row>
    <row r="18" spans="1:6" ht="24.75" customHeight="1">
      <c r="A18" s="12">
        <v>8</v>
      </c>
      <c r="B18" s="7">
        <v>170301110018</v>
      </c>
      <c r="C18" s="36">
        <v>21</v>
      </c>
      <c r="D18" s="36"/>
      <c r="E18" s="36">
        <v>4</v>
      </c>
      <c r="F18" s="85"/>
    </row>
    <row r="19" spans="1:9" ht="24.75" customHeight="1">
      <c r="A19" s="12">
        <v>9</v>
      </c>
      <c r="B19" s="7">
        <v>170301110019</v>
      </c>
      <c r="C19" s="36">
        <v>37</v>
      </c>
      <c r="D19" s="36"/>
      <c r="E19" s="36">
        <v>34</v>
      </c>
      <c r="F19" s="83"/>
      <c r="G19" s="324"/>
      <c r="H19" s="325"/>
      <c r="I19" s="326"/>
    </row>
    <row r="20" spans="1:11" ht="24.75" customHeight="1">
      <c r="A20" s="12">
        <v>10</v>
      </c>
      <c r="B20" s="7">
        <v>170301110020</v>
      </c>
      <c r="C20" s="36">
        <v>22</v>
      </c>
      <c r="D20" s="36"/>
      <c r="E20" s="36">
        <v>5</v>
      </c>
      <c r="F20" s="36"/>
      <c r="G20" s="33"/>
      <c r="H20" s="327"/>
      <c r="I20" s="328"/>
      <c r="K20" s="32"/>
    </row>
    <row r="21" spans="1:9" ht="24.75" customHeight="1">
      <c r="A21" s="12">
        <v>11</v>
      </c>
      <c r="B21" s="7">
        <v>170301110021</v>
      </c>
      <c r="C21" s="36">
        <v>39</v>
      </c>
      <c r="D21" s="36"/>
      <c r="E21" s="36">
        <v>19</v>
      </c>
      <c r="F21" s="36"/>
      <c r="G21" s="33"/>
      <c r="H21" s="327"/>
      <c r="I21" s="328"/>
    </row>
    <row r="22" spans="1:6" ht="24.75" customHeight="1">
      <c r="A22" s="12">
        <v>12</v>
      </c>
      <c r="B22" s="7">
        <v>170301110022</v>
      </c>
      <c r="C22" s="36">
        <v>38</v>
      </c>
      <c r="D22" s="36"/>
      <c r="E22" s="36">
        <v>7</v>
      </c>
      <c r="F22" s="85"/>
    </row>
    <row r="23" spans="1:6" ht="24.75" customHeight="1">
      <c r="A23" s="12">
        <v>13</v>
      </c>
      <c r="B23" s="7">
        <v>170301110023</v>
      </c>
      <c r="C23" s="36">
        <v>40</v>
      </c>
      <c r="D23" s="36"/>
      <c r="E23" s="36">
        <v>47</v>
      </c>
      <c r="F23" s="85"/>
    </row>
    <row r="24" spans="1:9" ht="24.75" customHeight="1">
      <c r="A24" s="12">
        <v>14</v>
      </c>
      <c r="B24" s="7">
        <v>170301110027</v>
      </c>
      <c r="C24" s="36">
        <v>27</v>
      </c>
      <c r="D24" s="36"/>
      <c r="E24" s="36">
        <v>13</v>
      </c>
      <c r="F24" s="85"/>
      <c r="H24" s="36"/>
      <c r="I24" s="36"/>
    </row>
    <row r="25" spans="1:9" ht="24.75" customHeight="1">
      <c r="A25" s="12">
        <v>15</v>
      </c>
      <c r="B25" s="7">
        <v>170301110028</v>
      </c>
      <c r="C25" s="36">
        <v>37</v>
      </c>
      <c r="D25" s="36"/>
      <c r="E25" s="36">
        <v>17</v>
      </c>
      <c r="F25" s="85"/>
      <c r="H25" s="36"/>
      <c r="I25" s="36"/>
    </row>
    <row r="26" spans="1:9" ht="24.75" customHeight="1">
      <c r="A26" s="12">
        <v>16</v>
      </c>
      <c r="B26" s="7">
        <v>170301110031</v>
      </c>
      <c r="C26" s="36">
        <v>25</v>
      </c>
      <c r="D26" s="36"/>
      <c r="E26" s="36">
        <v>4</v>
      </c>
      <c r="F26" s="85"/>
      <c r="H26" s="36"/>
      <c r="I26" s="36"/>
    </row>
    <row r="27" spans="1:9" ht="24.75" customHeight="1">
      <c r="A27" s="12">
        <v>17</v>
      </c>
      <c r="B27" s="7">
        <v>170301110037</v>
      </c>
      <c r="C27" s="36">
        <v>29</v>
      </c>
      <c r="D27" s="36"/>
      <c r="E27" s="36">
        <v>8</v>
      </c>
      <c r="F27" s="85"/>
      <c r="H27" s="36"/>
      <c r="I27" s="36"/>
    </row>
    <row r="28" spans="1:9" ht="24.75" customHeight="1">
      <c r="A28" s="12">
        <v>18</v>
      </c>
      <c r="B28" s="7">
        <v>170301110038</v>
      </c>
      <c r="C28" s="36">
        <v>22</v>
      </c>
      <c r="D28" s="36"/>
      <c r="E28" s="36">
        <v>10</v>
      </c>
      <c r="F28" s="85"/>
      <c r="H28" s="36"/>
      <c r="I28" s="36"/>
    </row>
    <row r="29" spans="1:9" ht="24.75" customHeight="1">
      <c r="A29" s="12">
        <v>19</v>
      </c>
      <c r="B29" s="7">
        <v>170301110039</v>
      </c>
      <c r="C29" s="36">
        <v>29</v>
      </c>
      <c r="D29" s="36"/>
      <c r="E29" s="36">
        <v>11</v>
      </c>
      <c r="F29" s="85"/>
      <c r="H29" s="36"/>
      <c r="I29" s="36"/>
    </row>
    <row r="30" spans="1:9" ht="24.75" customHeight="1">
      <c r="A30" s="12">
        <v>20</v>
      </c>
      <c r="B30" s="7">
        <v>170301110042</v>
      </c>
      <c r="C30" s="36">
        <v>29</v>
      </c>
      <c r="D30" s="36"/>
      <c r="E30" s="36">
        <v>6</v>
      </c>
      <c r="F30" s="85"/>
      <c r="H30" s="36"/>
      <c r="I30" s="36"/>
    </row>
    <row r="31" spans="1:9" ht="24.75" customHeight="1">
      <c r="A31" s="12">
        <v>21</v>
      </c>
      <c r="B31" s="7">
        <v>170301110046</v>
      </c>
      <c r="C31" s="36">
        <v>26</v>
      </c>
      <c r="D31" s="36"/>
      <c r="E31" s="36">
        <v>7</v>
      </c>
      <c r="F31" s="85"/>
      <c r="H31" s="36"/>
      <c r="I31" s="36"/>
    </row>
    <row r="32" spans="1:9" ht="24.75" customHeight="1">
      <c r="A32" s="12">
        <v>22</v>
      </c>
      <c r="B32" s="7">
        <v>170301110048</v>
      </c>
      <c r="C32" s="36">
        <v>10</v>
      </c>
      <c r="D32" s="36"/>
      <c r="E32" s="36">
        <v>10</v>
      </c>
      <c r="F32" s="85"/>
      <c r="H32" s="36"/>
      <c r="I32" s="36"/>
    </row>
    <row r="33" spans="1:9" ht="24.75" customHeight="1">
      <c r="A33" s="12">
        <v>23</v>
      </c>
      <c r="B33" s="7">
        <v>170301110049</v>
      </c>
      <c r="C33" s="36">
        <v>10</v>
      </c>
      <c r="D33" s="36"/>
      <c r="E33" s="36">
        <v>10</v>
      </c>
      <c r="F33" s="85"/>
      <c r="H33" s="36"/>
      <c r="I33" s="36"/>
    </row>
    <row r="34" spans="1:9" ht="24.75" customHeight="1">
      <c r="A34" s="12">
        <v>24</v>
      </c>
      <c r="B34" s="7">
        <v>170301110050</v>
      </c>
      <c r="C34" s="36">
        <v>24</v>
      </c>
      <c r="D34" s="36"/>
      <c r="E34" s="36">
        <v>3</v>
      </c>
      <c r="F34" s="85"/>
      <c r="H34" s="36"/>
      <c r="I34" s="36"/>
    </row>
    <row r="35" spans="1:9" ht="24.75" customHeight="1">
      <c r="A35" s="12">
        <v>25</v>
      </c>
      <c r="B35" s="7">
        <v>170301110051</v>
      </c>
      <c r="C35" s="36">
        <v>23</v>
      </c>
      <c r="D35" s="36"/>
      <c r="E35" s="36">
        <v>2</v>
      </c>
      <c r="F35" s="85"/>
      <c r="H35" s="36"/>
      <c r="I35" s="36"/>
    </row>
    <row r="36" spans="1:9" ht="24.75" customHeight="1">
      <c r="A36" s="12">
        <v>26</v>
      </c>
      <c r="B36" s="7">
        <v>170301110052</v>
      </c>
      <c r="C36" s="36">
        <v>10</v>
      </c>
      <c r="D36" s="36"/>
      <c r="E36" s="36">
        <v>10</v>
      </c>
      <c r="F36" s="85"/>
      <c r="H36" s="36"/>
      <c r="I36" s="36"/>
    </row>
    <row r="37" spans="1:9" ht="24.75" customHeight="1">
      <c r="A37" s="12">
        <v>27</v>
      </c>
      <c r="B37" s="7">
        <v>170101110005</v>
      </c>
      <c r="C37" s="36">
        <v>24</v>
      </c>
      <c r="D37" s="36"/>
      <c r="E37" s="36">
        <v>30</v>
      </c>
      <c r="F37" s="85"/>
      <c r="H37" s="36"/>
      <c r="I37" s="36"/>
    </row>
    <row r="38" spans="1:9" ht="24.75" customHeight="1">
      <c r="A38" s="12">
        <v>28</v>
      </c>
      <c r="B38" s="7">
        <v>170101110007</v>
      </c>
      <c r="C38" s="36">
        <v>21</v>
      </c>
      <c r="D38" s="36"/>
      <c r="E38" s="36">
        <v>19</v>
      </c>
      <c r="F38" s="85"/>
      <c r="H38" s="36"/>
      <c r="I38" s="36"/>
    </row>
    <row r="39" spans="1:9" ht="24.75" customHeight="1">
      <c r="A39" s="12">
        <v>29</v>
      </c>
      <c r="B39" s="7">
        <v>170101110010</v>
      </c>
      <c r="C39" s="36">
        <v>17</v>
      </c>
      <c r="D39" s="36"/>
      <c r="E39" s="36">
        <v>2</v>
      </c>
      <c r="F39" s="85"/>
      <c r="H39" s="36"/>
      <c r="I39" s="36"/>
    </row>
    <row r="40" spans="1:9" ht="24.75" customHeight="1">
      <c r="A40" s="12">
        <v>30</v>
      </c>
      <c r="B40" s="7">
        <v>170101110011</v>
      </c>
      <c r="C40" s="36">
        <v>33</v>
      </c>
      <c r="D40" s="36"/>
      <c r="E40" s="36">
        <v>46</v>
      </c>
      <c r="F40" s="85"/>
      <c r="H40" s="36"/>
      <c r="I40" s="36"/>
    </row>
    <row r="41" spans="1:9" ht="24.75" customHeight="1">
      <c r="A41" s="12">
        <v>31</v>
      </c>
      <c r="B41" s="7">
        <v>170101110013</v>
      </c>
      <c r="C41" s="36">
        <v>19</v>
      </c>
      <c r="D41" s="36"/>
      <c r="E41" s="36">
        <v>30</v>
      </c>
      <c r="F41" s="85"/>
      <c r="H41" s="36"/>
      <c r="I41" s="36"/>
    </row>
    <row r="42" spans="1:9" ht="24.75" customHeight="1">
      <c r="A42" s="12">
        <v>32</v>
      </c>
      <c r="B42" s="7">
        <v>170301110006</v>
      </c>
      <c r="C42" s="36">
        <v>17</v>
      </c>
      <c r="D42" s="36"/>
      <c r="E42" s="36">
        <v>6</v>
      </c>
      <c r="F42" s="85"/>
      <c r="H42" s="36"/>
      <c r="I42" s="36"/>
    </row>
    <row r="43" spans="1:9" ht="24.75" customHeight="1">
      <c r="A43" s="12">
        <v>33</v>
      </c>
      <c r="B43" s="7">
        <v>170301110014</v>
      </c>
      <c r="C43" s="36">
        <v>25</v>
      </c>
      <c r="D43" s="36"/>
      <c r="E43" s="36">
        <v>7</v>
      </c>
      <c r="F43" s="85"/>
      <c r="H43" s="36"/>
      <c r="I43" s="36"/>
    </row>
    <row r="44" spans="1:9" ht="24.75" customHeight="1">
      <c r="A44" s="12">
        <v>34</v>
      </c>
      <c r="B44" s="7">
        <v>170301110016</v>
      </c>
      <c r="C44" s="36">
        <v>20</v>
      </c>
      <c r="D44" s="36"/>
      <c r="E44" s="36">
        <v>6</v>
      </c>
      <c r="F44" s="85"/>
      <c r="H44" s="36"/>
      <c r="I44" s="36"/>
    </row>
    <row r="45" spans="1:9" ht="24.75" customHeight="1">
      <c r="A45" s="12">
        <v>35</v>
      </c>
      <c r="B45" s="7">
        <v>170301110025</v>
      </c>
      <c r="C45" s="36">
        <v>17</v>
      </c>
      <c r="D45" s="36"/>
      <c r="E45" s="36">
        <v>5</v>
      </c>
      <c r="F45" s="85"/>
      <c r="H45" s="36"/>
      <c r="I45" s="36"/>
    </row>
    <row r="46" spans="1:9" ht="24.75" customHeight="1">
      <c r="A46" s="12">
        <v>36</v>
      </c>
      <c r="B46" s="7">
        <v>170301110036</v>
      </c>
      <c r="C46" s="36">
        <v>32</v>
      </c>
      <c r="D46" s="36"/>
      <c r="E46" s="36">
        <v>8</v>
      </c>
      <c r="F46" s="85"/>
      <c r="H46" s="36"/>
      <c r="I46" s="36"/>
    </row>
    <row r="47" spans="1:9" ht="24.75" customHeight="1">
      <c r="A47" s="12">
        <v>37</v>
      </c>
      <c r="B47" s="7">
        <v>170301110044</v>
      </c>
      <c r="C47" s="36">
        <v>22</v>
      </c>
      <c r="D47" s="36"/>
      <c r="E47" s="36">
        <v>8</v>
      </c>
      <c r="F47" s="85"/>
      <c r="H47" s="36"/>
      <c r="I47" s="36"/>
    </row>
    <row r="48" spans="1:9" ht="24.75" customHeight="1">
      <c r="A48" s="12">
        <v>38</v>
      </c>
      <c r="B48" s="7">
        <v>170301110045</v>
      </c>
      <c r="C48" s="36">
        <v>24</v>
      </c>
      <c r="D48" s="36"/>
      <c r="E48" s="36">
        <v>12</v>
      </c>
      <c r="F48" s="85"/>
      <c r="H48" s="36"/>
      <c r="I48" s="36"/>
    </row>
    <row r="49" spans="1:9" ht="24.75" customHeight="1">
      <c r="A49" s="12">
        <v>39</v>
      </c>
      <c r="B49" s="7">
        <v>170301110047</v>
      </c>
      <c r="C49" s="36">
        <v>20</v>
      </c>
      <c r="D49" s="36"/>
      <c r="E49" s="36">
        <v>3</v>
      </c>
      <c r="F49" s="85"/>
      <c r="H49" s="36"/>
      <c r="I49" s="36"/>
    </row>
    <row r="50" spans="1:9" ht="24.75" customHeight="1">
      <c r="A50" s="12">
        <v>40</v>
      </c>
      <c r="B50" s="7">
        <v>170301110054</v>
      </c>
      <c r="C50" s="36">
        <v>25</v>
      </c>
      <c r="D50" s="36"/>
      <c r="E50" s="36">
        <v>23</v>
      </c>
      <c r="F50" s="85"/>
      <c r="H50" s="36"/>
      <c r="I50" s="36"/>
    </row>
    <row r="51" spans="2:9" ht="24.75" customHeight="1">
      <c r="B51" s="7"/>
      <c r="C51" s="36"/>
      <c r="D51" s="36"/>
      <c r="E51" s="36"/>
      <c r="F51" s="85"/>
      <c r="H51" s="36"/>
      <c r="I51" s="36"/>
    </row>
    <row r="52" spans="2:9" ht="24.75" customHeight="1">
      <c r="B52" s="7"/>
      <c r="C52" s="36"/>
      <c r="D52" s="36"/>
      <c r="E52" s="36"/>
      <c r="F52" s="85"/>
      <c r="H52" s="36"/>
      <c r="I52" s="36"/>
    </row>
    <row r="53" spans="2:9" ht="24.75" customHeight="1">
      <c r="B53" s="7"/>
      <c r="C53" s="36"/>
      <c r="D53" s="36"/>
      <c r="E53" s="36"/>
      <c r="F53" s="85"/>
      <c r="H53" s="36"/>
      <c r="I53" s="36"/>
    </row>
    <row r="54" spans="2:9" ht="24.75" customHeight="1">
      <c r="B54" s="7"/>
      <c r="C54" s="36"/>
      <c r="D54" s="36"/>
      <c r="E54" s="36"/>
      <c r="F54" s="85"/>
      <c r="H54" s="36"/>
      <c r="I54" s="36"/>
    </row>
    <row r="55" spans="2:9" ht="24.75" customHeight="1">
      <c r="B55" s="7"/>
      <c r="C55" s="36"/>
      <c r="D55" s="36"/>
      <c r="E55" s="36"/>
      <c r="F55" s="85"/>
      <c r="H55" s="36"/>
      <c r="I55" s="36"/>
    </row>
    <row r="56" spans="2:9" ht="24.75" customHeight="1">
      <c r="B56" s="7"/>
      <c r="C56" s="36"/>
      <c r="D56" s="36"/>
      <c r="E56" s="36"/>
      <c r="F56" s="85"/>
      <c r="H56" s="36"/>
      <c r="I56" s="36"/>
    </row>
    <row r="57" spans="2:9" ht="24.75" customHeight="1">
      <c r="B57" s="7"/>
      <c r="C57" s="36"/>
      <c r="D57" s="36"/>
      <c r="E57" s="36"/>
      <c r="F57" s="85"/>
      <c r="H57" s="36"/>
      <c r="I57" s="36"/>
    </row>
    <row r="58" spans="2:9" ht="24.75" customHeight="1">
      <c r="B58" s="7"/>
      <c r="C58" s="36"/>
      <c r="D58" s="36"/>
      <c r="E58" s="36"/>
      <c r="F58" s="85"/>
      <c r="H58" s="36"/>
      <c r="I58" s="36"/>
    </row>
    <row r="59" spans="2:9" ht="24.75" customHeight="1">
      <c r="B59" s="7"/>
      <c r="C59" s="36"/>
      <c r="D59" s="36"/>
      <c r="E59" s="36"/>
      <c r="F59" s="85"/>
      <c r="H59" s="36"/>
      <c r="I59" s="36"/>
    </row>
    <row r="60" spans="2:9" ht="24.75" customHeight="1">
      <c r="B60" s="7"/>
      <c r="C60" s="36"/>
      <c r="D60" s="36"/>
      <c r="E60" s="36"/>
      <c r="F60" s="85"/>
      <c r="H60" s="36"/>
      <c r="I60" s="36"/>
    </row>
    <row r="61" spans="2:9" ht="24.75" customHeight="1">
      <c r="B61" s="7"/>
      <c r="C61" s="36"/>
      <c r="D61" s="36"/>
      <c r="E61" s="36"/>
      <c r="F61" s="85"/>
      <c r="H61" s="36"/>
      <c r="I61" s="36"/>
    </row>
    <row r="62" spans="2:9" ht="24.75" customHeight="1">
      <c r="B62" s="7"/>
      <c r="C62" s="36"/>
      <c r="D62" s="36"/>
      <c r="E62" s="36"/>
      <c r="F62" s="85"/>
      <c r="H62" s="36"/>
      <c r="I62" s="36"/>
    </row>
    <row r="63" spans="2:9" ht="24.75" customHeight="1">
      <c r="B63" s="7"/>
      <c r="C63" s="36"/>
      <c r="D63" s="36"/>
      <c r="E63" s="36"/>
      <c r="F63" s="85"/>
      <c r="H63" s="36"/>
      <c r="I63" s="36"/>
    </row>
    <row r="64" spans="2:9" ht="24.75" customHeight="1">
      <c r="B64" s="7"/>
      <c r="C64" s="36"/>
      <c r="D64" s="36"/>
      <c r="E64" s="36"/>
      <c r="F64" s="85"/>
      <c r="H64" s="36"/>
      <c r="I64" s="36"/>
    </row>
    <row r="65" spans="2:6" ht="24.75" customHeight="1">
      <c r="B65" s="7"/>
      <c r="C65" s="36"/>
      <c r="D65" s="36"/>
      <c r="E65" s="36"/>
      <c r="F65" s="85"/>
    </row>
    <row r="66" spans="2:6" ht="24.75" customHeight="1">
      <c r="B66" s="7"/>
      <c r="C66" s="36"/>
      <c r="D66" s="36"/>
      <c r="E66" s="36"/>
      <c r="F66" s="85"/>
    </row>
    <row r="67" spans="2:6" ht="24.75" customHeight="1">
      <c r="B67" s="7"/>
      <c r="C67" s="36"/>
      <c r="D67" s="36"/>
      <c r="E67" s="36"/>
      <c r="F67" s="85"/>
    </row>
    <row r="68" spans="2:6" ht="24.75" customHeight="1">
      <c r="B68" s="7"/>
      <c r="C68" s="36"/>
      <c r="D68" s="36"/>
      <c r="E68" s="36"/>
      <c r="F68" s="85"/>
    </row>
    <row r="69" spans="2:6" ht="24.75" customHeight="1">
      <c r="B69" s="7"/>
      <c r="C69" s="36"/>
      <c r="D69" s="36"/>
      <c r="E69" s="36"/>
      <c r="F69" s="85"/>
    </row>
    <row r="70" spans="2:6" ht="24.75" customHeight="1">
      <c r="B70" s="7"/>
      <c r="C70" s="36"/>
      <c r="D70" s="36"/>
      <c r="E70" s="36"/>
      <c r="F70" s="85"/>
    </row>
    <row r="71" spans="2:6" ht="24.75" customHeight="1">
      <c r="B71" s="7"/>
      <c r="C71" s="36"/>
      <c r="D71" s="36"/>
      <c r="E71" s="36"/>
      <c r="F71" s="85"/>
    </row>
    <row r="72" spans="2:6" ht="24.75" customHeight="1">
      <c r="B72" s="7"/>
      <c r="C72" s="36"/>
      <c r="D72" s="36"/>
      <c r="E72" s="36"/>
      <c r="F72" s="85"/>
    </row>
    <row r="73" spans="2:6" ht="24.75" customHeight="1">
      <c r="B73" s="7"/>
      <c r="C73" s="36"/>
      <c r="D73" s="36"/>
      <c r="E73" s="36"/>
      <c r="F73" s="85"/>
    </row>
    <row r="74" spans="2:6" ht="24.75" customHeight="1">
      <c r="B74" s="7"/>
      <c r="C74" s="36"/>
      <c r="D74" s="36"/>
      <c r="E74" s="36"/>
      <c r="F74" s="85"/>
    </row>
    <row r="75" spans="2:6" ht="24.75" customHeight="1">
      <c r="B75" s="7"/>
      <c r="C75" s="36"/>
      <c r="D75" s="36"/>
      <c r="E75" s="36"/>
      <c r="F75" s="85"/>
    </row>
    <row r="78" spans="1:12" ht="14.25">
      <c r="A78" s="20"/>
      <c r="B78" s="20"/>
      <c r="C78" s="20"/>
      <c r="D78" s="20"/>
      <c r="E78" s="20"/>
      <c r="F78" s="20"/>
      <c r="G78" s="20"/>
      <c r="H78" s="20"/>
      <c r="I78" s="20"/>
      <c r="J78"/>
      <c r="K78"/>
      <c r="L78"/>
    </row>
    <row r="79" spans="1:12" ht="14.25">
      <c r="A79" s="20"/>
      <c r="B79" s="20"/>
      <c r="C79" s="20"/>
      <c r="D79" s="20"/>
      <c r="E79" s="20"/>
      <c r="F79" s="20"/>
      <c r="G79" s="20"/>
      <c r="H79" s="20"/>
      <c r="I79" s="20"/>
      <c r="J79"/>
      <c r="K79"/>
      <c r="L79"/>
    </row>
    <row r="80" spans="1:12" ht="14.25">
      <c r="A80" s="20"/>
      <c r="B80" s="20"/>
      <c r="C80" s="20"/>
      <c r="D80" s="20"/>
      <c r="E80" s="20"/>
      <c r="F80" s="20"/>
      <c r="G80" s="20"/>
      <c r="H80" s="20"/>
      <c r="I80" s="20"/>
      <c r="J80"/>
      <c r="K80"/>
      <c r="L80"/>
    </row>
    <row r="81" spans="1:12" ht="14.25">
      <c r="A81" s="20"/>
      <c r="B81" s="20"/>
      <c r="C81" s="20"/>
      <c r="D81" s="20"/>
      <c r="E81" s="20"/>
      <c r="F81" s="20"/>
      <c r="G81" s="20"/>
      <c r="H81" s="20"/>
      <c r="I81" s="20"/>
      <c r="J81"/>
      <c r="K81"/>
      <c r="L81"/>
    </row>
    <row r="82" spans="1:12" ht="14.25">
      <c r="A82" s="20"/>
      <c r="B82" s="20"/>
      <c r="C82" s="20"/>
      <c r="D82" s="20"/>
      <c r="E82" s="20"/>
      <c r="F82" s="20"/>
      <c r="G82" s="20"/>
      <c r="H82" s="20"/>
      <c r="I82" s="20"/>
      <c r="J82"/>
      <c r="K82"/>
      <c r="L82"/>
    </row>
    <row r="83" spans="1:12" ht="14.25">
      <c r="A83" s="20"/>
      <c r="B83" s="20"/>
      <c r="C83" s="20"/>
      <c r="D83" s="20"/>
      <c r="E83" s="20"/>
      <c r="F83" s="20"/>
      <c r="G83" s="20"/>
      <c r="H83" s="20"/>
      <c r="I83" s="20"/>
      <c r="J83"/>
      <c r="K83"/>
      <c r="L83"/>
    </row>
    <row r="84" spans="1:12" s="3" customFormat="1" ht="15">
      <c r="A84" s="20"/>
      <c r="B84" s="20"/>
      <c r="C84" s="20"/>
      <c r="D84" s="20"/>
      <c r="E84" s="20"/>
      <c r="F84" s="20"/>
      <c r="G84" s="20"/>
      <c r="H84" s="20"/>
      <c r="I84" s="20"/>
      <c r="J84"/>
      <c r="K84"/>
      <c r="L84"/>
    </row>
    <row r="85" spans="1:12" ht="14.25">
      <c r="A85" s="20"/>
      <c r="B85" s="20"/>
      <c r="C85" s="20"/>
      <c r="D85" s="20"/>
      <c r="E85" s="20"/>
      <c r="F85" s="20"/>
      <c r="G85" s="20"/>
      <c r="H85" s="20"/>
      <c r="I85" s="20"/>
      <c r="J85"/>
      <c r="K85"/>
      <c r="L85"/>
    </row>
    <row r="86" spans="1:12" ht="14.25">
      <c r="A86" s="20"/>
      <c r="B86" s="20"/>
      <c r="C86" s="20"/>
      <c r="D86" s="20"/>
      <c r="E86" s="20"/>
      <c r="F86" s="20"/>
      <c r="G86" s="20"/>
      <c r="H86" s="20"/>
      <c r="I86" s="20"/>
      <c r="J86"/>
      <c r="K86"/>
      <c r="L86"/>
    </row>
    <row r="87" spans="1:12" ht="14.25">
      <c r="A87" s="20"/>
      <c r="B87" s="20"/>
      <c r="C87" s="20"/>
      <c r="D87" s="20"/>
      <c r="E87" s="20"/>
      <c r="F87" s="20"/>
      <c r="G87" s="20"/>
      <c r="H87" s="20"/>
      <c r="I87" s="20"/>
      <c r="J87"/>
      <c r="K87"/>
      <c r="L87"/>
    </row>
    <row r="88" spans="1:12" ht="14.25">
      <c r="A88" s="20"/>
      <c r="B88" s="20"/>
      <c r="C88" s="20"/>
      <c r="D88" s="20"/>
      <c r="E88" s="20"/>
      <c r="F88" s="20"/>
      <c r="G88" s="20"/>
      <c r="H88" s="20"/>
      <c r="I88" s="20"/>
      <c r="J88"/>
      <c r="K88"/>
      <c r="L88"/>
    </row>
    <row r="89" spans="1:12" ht="14.25">
      <c r="A89" s="20"/>
      <c r="B89" s="20"/>
      <c r="C89" s="20"/>
      <c r="D89" s="20"/>
      <c r="E89" s="20"/>
      <c r="F89" s="20"/>
      <c r="G89" s="20"/>
      <c r="H89" s="20"/>
      <c r="I89" s="20"/>
      <c r="J89"/>
      <c r="K89"/>
      <c r="L89"/>
    </row>
    <row r="90" spans="1:12" ht="14.25">
      <c r="A90" s="20"/>
      <c r="B90" s="20"/>
      <c r="C90" s="20"/>
      <c r="D90" s="20"/>
      <c r="E90" s="20"/>
      <c r="F90" s="20"/>
      <c r="G90" s="20"/>
      <c r="H90" s="20"/>
      <c r="I90" s="20"/>
      <c r="J90"/>
      <c r="K90"/>
      <c r="L90"/>
    </row>
    <row r="91" spans="1:12" s="3" customFormat="1" ht="15">
      <c r="A91" s="20"/>
      <c r="B91" s="20"/>
      <c r="C91" s="20"/>
      <c r="D91" s="20"/>
      <c r="E91" s="20"/>
      <c r="F91" s="20"/>
      <c r="G91" s="20"/>
      <c r="H91" s="20"/>
      <c r="I91" s="20"/>
      <c r="J91"/>
      <c r="K91"/>
      <c r="L91"/>
    </row>
    <row r="92" spans="1:12" ht="14.25">
      <c r="A92" s="20"/>
      <c r="B92" s="20"/>
      <c r="C92" s="20"/>
      <c r="D92" s="20"/>
      <c r="E92" s="20"/>
      <c r="F92" s="20"/>
      <c r="G92" s="20"/>
      <c r="H92" s="20"/>
      <c r="I92" s="20"/>
      <c r="J92"/>
      <c r="K92"/>
      <c r="L92"/>
    </row>
    <row r="93" spans="1:12" ht="14.25">
      <c r="A93" s="20"/>
      <c r="B93" s="20"/>
      <c r="C93" s="20"/>
      <c r="D93" s="20"/>
      <c r="E93" s="20"/>
      <c r="F93" s="20"/>
      <c r="G93" s="20"/>
      <c r="H93" s="20"/>
      <c r="I93" s="20"/>
      <c r="J93"/>
      <c r="K93"/>
      <c r="L93"/>
    </row>
    <row r="94" spans="1:12" ht="14.25">
      <c r="A94" s="20"/>
      <c r="B94" s="20"/>
      <c r="C94" s="20"/>
      <c r="D94" s="20"/>
      <c r="E94" s="20"/>
      <c r="F94" s="20"/>
      <c r="G94" s="20"/>
      <c r="H94" s="20"/>
      <c r="I94" s="20"/>
      <c r="J94"/>
      <c r="K94"/>
      <c r="L94"/>
    </row>
    <row r="95" spans="1:12" ht="14.25">
      <c r="A95" s="20"/>
      <c r="B95" s="20"/>
      <c r="C95" s="20"/>
      <c r="D95" s="20"/>
      <c r="E95" s="20"/>
      <c r="F95" s="20"/>
      <c r="G95" s="20"/>
      <c r="H95" s="20"/>
      <c r="I95" s="20"/>
      <c r="J95"/>
      <c r="K95"/>
      <c r="L95"/>
    </row>
    <row r="96" spans="1:12" ht="14.25">
      <c r="A96" s="20"/>
      <c r="B96" s="20"/>
      <c r="C96" s="20"/>
      <c r="D96" s="20"/>
      <c r="E96" s="20"/>
      <c r="F96" s="20"/>
      <c r="G96" s="20"/>
      <c r="H96" s="20"/>
      <c r="I96" s="20"/>
      <c r="J96"/>
      <c r="K96"/>
      <c r="L96"/>
    </row>
    <row r="97" spans="1:12" ht="14.25">
      <c r="A97" s="20"/>
      <c r="B97" s="20"/>
      <c r="C97" s="20"/>
      <c r="D97" s="20"/>
      <c r="E97" s="20"/>
      <c r="F97" s="20"/>
      <c r="G97" s="20"/>
      <c r="H97" s="20"/>
      <c r="I97" s="20"/>
      <c r="J97"/>
      <c r="K97"/>
      <c r="L97"/>
    </row>
    <row r="98" spans="1:12" ht="14.25">
      <c r="A98" s="20"/>
      <c r="B98" s="20"/>
      <c r="C98" s="20"/>
      <c r="D98" s="20"/>
      <c r="E98" s="20"/>
      <c r="F98" s="20"/>
      <c r="G98" s="20"/>
      <c r="H98" s="20"/>
      <c r="I98" s="20"/>
      <c r="J98"/>
      <c r="K98"/>
      <c r="L98"/>
    </row>
    <row r="99" spans="1:12" s="3" customFormat="1" ht="15">
      <c r="A99" s="20"/>
      <c r="B99" s="20"/>
      <c r="C99" s="20"/>
      <c r="D99" s="20"/>
      <c r="E99" s="20"/>
      <c r="F99" s="20"/>
      <c r="G99" s="20"/>
      <c r="H99" s="20"/>
      <c r="I99" s="20"/>
      <c r="J99"/>
      <c r="K99"/>
      <c r="L99"/>
    </row>
    <row r="100" spans="1:12" ht="14.25">
      <c r="A100" s="20"/>
      <c r="B100" s="20"/>
      <c r="C100" s="20"/>
      <c r="D100" s="20"/>
      <c r="E100" s="20"/>
      <c r="F100" s="20"/>
      <c r="G100" s="20"/>
      <c r="H100" s="20"/>
      <c r="I100" s="20"/>
      <c r="J100"/>
      <c r="K100"/>
      <c r="L100"/>
    </row>
    <row r="101" spans="1:12" ht="14.25">
      <c r="A101" s="20"/>
      <c r="B101" s="20"/>
      <c r="C101" s="20"/>
      <c r="D101" s="20"/>
      <c r="E101" s="20"/>
      <c r="F101" s="20"/>
      <c r="G101" s="20"/>
      <c r="H101" s="20"/>
      <c r="I101" s="20"/>
      <c r="J101"/>
      <c r="K101"/>
      <c r="L101"/>
    </row>
    <row r="102" spans="1:12" ht="14.25">
      <c r="A102" s="20"/>
      <c r="B102" s="20"/>
      <c r="C102" s="20"/>
      <c r="D102" s="20"/>
      <c r="E102" s="20"/>
      <c r="F102" s="20"/>
      <c r="G102" s="20"/>
      <c r="H102" s="20"/>
      <c r="I102" s="20"/>
      <c r="J102"/>
      <c r="K102"/>
      <c r="L102"/>
    </row>
  </sheetData>
  <sheetProtection/>
  <mergeCells count="12">
    <mergeCell ref="A1:E1"/>
    <mergeCell ref="A2:E2"/>
    <mergeCell ref="A3:E3"/>
    <mergeCell ref="Q3:Y7"/>
    <mergeCell ref="A4:E4"/>
    <mergeCell ref="A5:E5"/>
    <mergeCell ref="G15:J15"/>
    <mergeCell ref="G16:J16"/>
    <mergeCell ref="G17:J17"/>
    <mergeCell ref="G19:I19"/>
    <mergeCell ref="H20:I20"/>
    <mergeCell ref="H21:I21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Y54"/>
  <sheetViews>
    <sheetView zoomScale="85" zoomScaleNormal="85" zoomScalePageLayoutView="0" workbookViewId="0" topLeftCell="K1">
      <selection activeCell="S15" sqref="S15:V16"/>
    </sheetView>
  </sheetViews>
  <sheetFormatPr defaultColWidth="9.140625" defaultRowHeight="15"/>
  <cols>
    <col min="2" max="2" width="15.8515625" style="0" bestFit="1" customWidth="1"/>
    <col min="3" max="3" width="12.8515625" style="0" bestFit="1" customWidth="1"/>
    <col min="4" max="4" width="5.140625" style="0" bestFit="1" customWidth="1"/>
    <col min="5" max="5" width="11.421875" style="0" bestFit="1" customWidth="1"/>
    <col min="6" max="6" width="5.140625" style="0" bestFit="1" customWidth="1"/>
    <col min="7" max="7" width="27.57421875" style="0" bestFit="1" customWidth="1"/>
    <col min="8" max="8" width="8.140625" style="0" bestFit="1" customWidth="1"/>
    <col min="9" max="9" width="12.8515625" style="0" bestFit="1" customWidth="1"/>
    <col min="10" max="10" width="17.421875" style="0" bestFit="1" customWidth="1"/>
    <col min="11" max="11" width="11.421875" style="0" customWidth="1"/>
    <col min="12" max="12" width="5.00390625" style="0" bestFit="1" customWidth="1"/>
  </cols>
  <sheetData>
    <row r="1" spans="1:25" ht="14.25">
      <c r="A1" s="301" t="s">
        <v>110</v>
      </c>
      <c r="B1" s="330"/>
      <c r="C1" s="330"/>
      <c r="D1" s="330"/>
      <c r="E1" s="330"/>
      <c r="F1" s="190"/>
      <c r="G1" s="252"/>
      <c r="H1" s="252"/>
      <c r="I1" s="252"/>
      <c r="J1" s="252"/>
      <c r="K1" s="252"/>
      <c r="L1" s="247"/>
      <c r="M1" s="247"/>
      <c r="N1" s="247"/>
      <c r="O1" s="247"/>
      <c r="P1" s="247"/>
      <c r="Q1" s="1"/>
      <c r="R1" s="1"/>
      <c r="S1" s="1"/>
      <c r="T1" s="1"/>
      <c r="U1" s="1"/>
      <c r="V1" s="1"/>
      <c r="W1" s="1"/>
      <c r="X1" s="1"/>
      <c r="Y1" s="1"/>
    </row>
    <row r="2" spans="1:25" ht="14.25">
      <c r="A2" s="301" t="s">
        <v>0</v>
      </c>
      <c r="B2" s="330"/>
      <c r="C2" s="330"/>
      <c r="D2" s="330"/>
      <c r="E2" s="330"/>
      <c r="F2" s="190"/>
      <c r="G2" s="253"/>
      <c r="H2" s="34"/>
      <c r="I2" s="34"/>
      <c r="J2" s="251"/>
      <c r="K2" s="251"/>
      <c r="L2" s="246"/>
      <c r="M2" s="246"/>
      <c r="N2" s="246"/>
      <c r="O2" s="246"/>
      <c r="P2" s="246"/>
      <c r="Q2" s="1"/>
      <c r="R2" s="1"/>
      <c r="S2" s="1"/>
      <c r="T2" s="1"/>
      <c r="U2" s="1"/>
      <c r="V2" s="1"/>
      <c r="W2" s="1"/>
      <c r="X2" s="1"/>
      <c r="Y2" s="1"/>
    </row>
    <row r="3" spans="1:25" ht="43.5">
      <c r="A3" s="301" t="s">
        <v>209</v>
      </c>
      <c r="B3" s="330"/>
      <c r="C3" s="330"/>
      <c r="D3" s="330"/>
      <c r="E3" s="330"/>
      <c r="F3" s="190"/>
      <c r="G3" s="78"/>
      <c r="H3" s="153"/>
      <c r="I3" s="78" t="s">
        <v>230</v>
      </c>
      <c r="J3" s="89" t="s">
        <v>231</v>
      </c>
      <c r="K3" s="89" t="s">
        <v>232</v>
      </c>
      <c r="L3" s="246"/>
      <c r="M3" s="247"/>
      <c r="N3" s="247"/>
      <c r="O3" s="246"/>
      <c r="P3" s="246"/>
      <c r="Q3" s="365" t="s">
        <v>254</v>
      </c>
      <c r="R3" s="365"/>
      <c r="S3" s="365"/>
      <c r="T3" s="365"/>
      <c r="U3" s="365"/>
      <c r="V3" s="365"/>
      <c r="W3" s="365"/>
      <c r="X3" s="365"/>
      <c r="Y3" s="365"/>
    </row>
    <row r="4" spans="1:25" ht="15">
      <c r="A4" s="301" t="s">
        <v>210</v>
      </c>
      <c r="B4" s="330"/>
      <c r="C4" s="330"/>
      <c r="D4" s="330"/>
      <c r="E4" s="330"/>
      <c r="F4" s="190"/>
      <c r="G4" s="78" t="s">
        <v>256</v>
      </c>
      <c r="H4" s="150"/>
      <c r="I4" s="151"/>
      <c r="J4" s="223" t="s">
        <v>233</v>
      </c>
      <c r="K4" s="223">
        <v>3</v>
      </c>
      <c r="L4" s="246"/>
      <c r="M4" s="247"/>
      <c r="N4" s="247"/>
      <c r="O4" s="246"/>
      <c r="P4" s="246"/>
      <c r="Q4" s="365"/>
      <c r="R4" s="365"/>
      <c r="S4" s="365"/>
      <c r="T4" s="365"/>
      <c r="U4" s="365"/>
      <c r="V4" s="365"/>
      <c r="W4" s="365"/>
      <c r="X4" s="365"/>
      <c r="Y4" s="365"/>
    </row>
    <row r="5" spans="1:25" ht="15">
      <c r="A5" s="301" t="s">
        <v>211</v>
      </c>
      <c r="B5" s="330"/>
      <c r="C5" s="330"/>
      <c r="D5" s="330"/>
      <c r="E5" s="330"/>
      <c r="F5" s="190"/>
      <c r="G5" s="78" t="s">
        <v>234</v>
      </c>
      <c r="H5" s="156">
        <f>D12</f>
        <v>81.81818181818183</v>
      </c>
      <c r="I5" s="151"/>
      <c r="J5" s="224" t="s">
        <v>235</v>
      </c>
      <c r="K5" s="224">
        <v>2</v>
      </c>
      <c r="L5" s="246"/>
      <c r="M5" s="247"/>
      <c r="N5" s="247"/>
      <c r="O5" s="246"/>
      <c r="P5" s="246"/>
      <c r="Q5" s="365"/>
      <c r="R5" s="365"/>
      <c r="S5" s="365"/>
      <c r="T5" s="365"/>
      <c r="U5" s="365"/>
      <c r="V5" s="365"/>
      <c r="W5" s="365"/>
      <c r="X5" s="365"/>
      <c r="Y5" s="365"/>
    </row>
    <row r="6" spans="1:25" ht="15">
      <c r="A6" s="12"/>
      <c r="B6" s="52" t="s">
        <v>1</v>
      </c>
      <c r="C6" s="14" t="s">
        <v>76</v>
      </c>
      <c r="D6" s="124"/>
      <c r="E6" s="124" t="s">
        <v>77</v>
      </c>
      <c r="F6" s="127"/>
      <c r="G6" s="78" t="s">
        <v>236</v>
      </c>
      <c r="H6" s="156">
        <f>F12</f>
        <v>13.636363636363635</v>
      </c>
      <c r="I6" s="151"/>
      <c r="J6" s="225" t="s">
        <v>237</v>
      </c>
      <c r="K6" s="225">
        <v>1</v>
      </c>
      <c r="L6" s="246"/>
      <c r="M6" s="247"/>
      <c r="N6" s="247"/>
      <c r="O6" s="246"/>
      <c r="P6" s="246"/>
      <c r="Q6" s="365"/>
      <c r="R6" s="365"/>
      <c r="S6" s="365"/>
      <c r="T6" s="365"/>
      <c r="U6" s="365"/>
      <c r="V6" s="365"/>
      <c r="W6" s="365"/>
      <c r="X6" s="365"/>
      <c r="Y6" s="365"/>
    </row>
    <row r="7" spans="1:25" ht="28.5">
      <c r="A7" s="12"/>
      <c r="B7" s="52" t="s">
        <v>2</v>
      </c>
      <c r="C7" s="53" t="s">
        <v>78</v>
      </c>
      <c r="D7" s="207"/>
      <c r="E7" s="207" t="s">
        <v>78</v>
      </c>
      <c r="F7" s="193"/>
      <c r="G7" s="78" t="s">
        <v>238</v>
      </c>
      <c r="H7" s="162">
        <f>AVERAGE(H5:H6)</f>
        <v>47.727272727272734</v>
      </c>
      <c r="I7" s="163">
        <v>0.6</v>
      </c>
      <c r="J7" s="226" t="s">
        <v>239</v>
      </c>
      <c r="K7" s="226">
        <v>0</v>
      </c>
      <c r="L7" s="246"/>
      <c r="M7" s="246"/>
      <c r="N7" s="246"/>
      <c r="O7" s="246"/>
      <c r="P7" s="246"/>
      <c r="Q7" s="365"/>
      <c r="R7" s="365"/>
      <c r="S7" s="365"/>
      <c r="T7" s="365"/>
      <c r="U7" s="365"/>
      <c r="V7" s="365"/>
      <c r="W7" s="365"/>
      <c r="X7" s="365"/>
      <c r="Y7" s="365"/>
    </row>
    <row r="8" spans="1:25" ht="28.5">
      <c r="A8" s="12"/>
      <c r="B8" s="52" t="s">
        <v>3</v>
      </c>
      <c r="C8" s="53" t="s">
        <v>4</v>
      </c>
      <c r="D8" s="53"/>
      <c r="E8" s="53" t="s">
        <v>84</v>
      </c>
      <c r="F8" s="193"/>
      <c r="G8" s="78" t="s">
        <v>240</v>
      </c>
      <c r="H8" s="166" t="s">
        <v>114</v>
      </c>
      <c r="I8" s="167"/>
      <c r="J8" s="167"/>
      <c r="K8" s="16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2"/>
      <c r="B9" s="52" t="s">
        <v>5</v>
      </c>
      <c r="C9" s="53" t="s">
        <v>212</v>
      </c>
      <c r="D9" s="53"/>
      <c r="E9" s="53" t="s">
        <v>212</v>
      </c>
      <c r="F9" s="207"/>
      <c r="G9" s="145"/>
      <c r="H9" s="245"/>
      <c r="I9" s="245"/>
      <c r="J9" s="259"/>
      <c r="K9" s="204" t="s">
        <v>82</v>
      </c>
      <c r="L9" s="54" t="s">
        <v>89</v>
      </c>
      <c r="M9" s="29" t="s">
        <v>97</v>
      </c>
      <c r="N9" s="29" t="s">
        <v>98</v>
      </c>
      <c r="O9" s="29" t="s">
        <v>99</v>
      </c>
      <c r="P9" s="29" t="s">
        <v>100</v>
      </c>
      <c r="Q9" s="29" t="s">
        <v>101</v>
      </c>
      <c r="R9" s="29" t="s">
        <v>102</v>
      </c>
      <c r="S9" s="29" t="s">
        <v>103</v>
      </c>
      <c r="T9" s="29" t="s">
        <v>104</v>
      </c>
      <c r="U9" s="29" t="s">
        <v>109</v>
      </c>
      <c r="V9" s="29" t="s">
        <v>105</v>
      </c>
      <c r="W9" s="29" t="s">
        <v>106</v>
      </c>
      <c r="X9" s="29" t="s">
        <v>107</v>
      </c>
      <c r="Y9" s="29" t="s">
        <v>108</v>
      </c>
    </row>
    <row r="10" spans="1:25" ht="15">
      <c r="A10" s="12"/>
      <c r="B10" s="52" t="s">
        <v>8</v>
      </c>
      <c r="C10" s="53">
        <v>50</v>
      </c>
      <c r="D10" s="86">
        <f>0.55*C10</f>
        <v>27.500000000000004</v>
      </c>
      <c r="E10" s="19">
        <v>50</v>
      </c>
      <c r="F10" s="86">
        <f>0.55*E10</f>
        <v>27.500000000000004</v>
      </c>
      <c r="G10" s="203" t="s">
        <v>6</v>
      </c>
      <c r="H10" s="245"/>
      <c r="I10" s="245"/>
      <c r="J10" s="245"/>
      <c r="K10" s="205">
        <v>2</v>
      </c>
      <c r="L10" s="46">
        <v>3</v>
      </c>
      <c r="M10" s="46">
        <v>2</v>
      </c>
      <c r="N10" s="46">
        <v>3</v>
      </c>
      <c r="O10" s="46">
        <v>3</v>
      </c>
      <c r="P10" s="46">
        <v>2</v>
      </c>
      <c r="Q10" s="46">
        <v>2</v>
      </c>
      <c r="R10" s="46">
        <v>3</v>
      </c>
      <c r="S10" s="31"/>
      <c r="T10" s="31"/>
      <c r="U10" s="31"/>
      <c r="V10" s="31"/>
      <c r="W10" s="39">
        <v>3</v>
      </c>
      <c r="X10" s="39">
        <v>3</v>
      </c>
      <c r="Y10" s="39">
        <v>3</v>
      </c>
    </row>
    <row r="11" spans="1:25" ht="15">
      <c r="A11" s="12">
        <v>1</v>
      </c>
      <c r="B11" s="43">
        <v>170301110004</v>
      </c>
      <c r="C11" s="70">
        <v>41.875</v>
      </c>
      <c r="D11" s="75">
        <f>COUNTIF(C11:C54,"&gt;="&amp;D10)</f>
        <v>36</v>
      </c>
      <c r="E11" s="67">
        <v>38.57142857142858</v>
      </c>
      <c r="F11" s="75">
        <f>COUNTIF(E11:E54,"&gt;="&amp;F10)</f>
        <v>6</v>
      </c>
      <c r="G11" s="203" t="s">
        <v>7</v>
      </c>
      <c r="H11" s="245"/>
      <c r="I11" s="245"/>
      <c r="J11" s="245"/>
      <c r="K11" s="206">
        <v>1</v>
      </c>
      <c r="L11" s="23">
        <v>2</v>
      </c>
      <c r="M11" s="23">
        <v>1</v>
      </c>
      <c r="N11" s="23">
        <v>1</v>
      </c>
      <c r="O11" s="23">
        <v>2</v>
      </c>
      <c r="P11" s="23">
        <v>3</v>
      </c>
      <c r="Q11" s="23">
        <v>1</v>
      </c>
      <c r="R11" s="23">
        <v>1</v>
      </c>
      <c r="S11" s="31"/>
      <c r="T11" s="31"/>
      <c r="U11" s="31"/>
      <c r="V11" s="31"/>
      <c r="W11" s="39">
        <v>3</v>
      </c>
      <c r="X11" s="39">
        <v>3</v>
      </c>
      <c r="Y11" s="39">
        <v>3</v>
      </c>
    </row>
    <row r="12" spans="1:25" ht="15">
      <c r="A12" s="12">
        <v>2</v>
      </c>
      <c r="B12" s="43">
        <v>170301110007</v>
      </c>
      <c r="C12" s="70">
        <v>26.25</v>
      </c>
      <c r="D12" s="75">
        <f>D11/$A$54*100</f>
        <v>81.81818181818183</v>
      </c>
      <c r="E12" s="67">
        <v>19.28571428571429</v>
      </c>
      <c r="F12" s="75">
        <f>F11/$A$54*100</f>
        <v>13.636363636363635</v>
      </c>
      <c r="G12" s="203" t="s">
        <v>72</v>
      </c>
      <c r="H12" s="245"/>
      <c r="I12" s="245"/>
      <c r="J12" s="245"/>
      <c r="K12" s="205">
        <v>2</v>
      </c>
      <c r="L12" s="46">
        <v>1</v>
      </c>
      <c r="M12" s="46">
        <v>2</v>
      </c>
      <c r="N12" s="46">
        <v>3</v>
      </c>
      <c r="O12" s="46">
        <v>1</v>
      </c>
      <c r="P12" s="46">
        <v>2</v>
      </c>
      <c r="Q12" s="46">
        <v>2</v>
      </c>
      <c r="R12" s="46">
        <v>3</v>
      </c>
      <c r="S12" s="31"/>
      <c r="T12" s="31"/>
      <c r="U12" s="31"/>
      <c r="V12" s="31"/>
      <c r="W12" s="39">
        <v>3</v>
      </c>
      <c r="X12" s="39">
        <v>3</v>
      </c>
      <c r="Y12" s="39">
        <v>3</v>
      </c>
    </row>
    <row r="13" spans="1:25" ht="15">
      <c r="A13" s="12">
        <v>3</v>
      </c>
      <c r="B13" s="43">
        <v>170301110008</v>
      </c>
      <c r="C13" s="70">
        <v>36.25</v>
      </c>
      <c r="D13" s="70"/>
      <c r="E13" s="67">
        <v>15.714285714285714</v>
      </c>
      <c r="F13" s="276"/>
      <c r="G13" s="275"/>
      <c r="H13" s="245"/>
      <c r="I13" s="245"/>
      <c r="J13" s="245"/>
      <c r="K13" s="206"/>
      <c r="L13" s="23"/>
      <c r="M13" s="23"/>
      <c r="N13" s="23"/>
      <c r="O13" s="23"/>
      <c r="P13" s="23"/>
      <c r="Q13" s="23"/>
      <c r="R13" s="23"/>
      <c r="S13" s="31"/>
      <c r="T13" s="31"/>
      <c r="U13" s="31"/>
      <c r="V13" s="31"/>
      <c r="W13" s="39"/>
      <c r="X13" s="39"/>
      <c r="Y13" s="39"/>
    </row>
    <row r="14" spans="1:25" ht="15">
      <c r="A14" s="12">
        <v>4</v>
      </c>
      <c r="B14" s="43">
        <v>170301110012</v>
      </c>
      <c r="C14" s="70">
        <v>31.25</v>
      </c>
      <c r="D14" s="70"/>
      <c r="E14" s="67">
        <v>14.285714285714285</v>
      </c>
      <c r="F14" s="276"/>
      <c r="G14" s="275"/>
      <c r="H14" s="245"/>
      <c r="I14" s="245"/>
      <c r="J14" s="245"/>
      <c r="K14" s="282"/>
      <c r="L14" s="23"/>
      <c r="M14" s="39"/>
      <c r="N14" s="39"/>
      <c r="O14" s="39"/>
      <c r="P14" s="39"/>
      <c r="Q14" s="39"/>
      <c r="R14" s="39"/>
      <c r="S14" s="31"/>
      <c r="T14" s="31"/>
      <c r="U14" s="31"/>
      <c r="V14" s="31"/>
      <c r="W14" s="31"/>
      <c r="X14" s="31"/>
      <c r="Y14" s="31"/>
    </row>
    <row r="15" spans="1:25" ht="15">
      <c r="A15" s="12">
        <v>5</v>
      </c>
      <c r="B15" s="43">
        <v>170301110013</v>
      </c>
      <c r="C15" s="70">
        <v>39.375</v>
      </c>
      <c r="D15" s="70"/>
      <c r="E15" s="67">
        <v>27.142857142857142</v>
      </c>
      <c r="F15" s="276"/>
      <c r="G15" s="319" t="s">
        <v>259</v>
      </c>
      <c r="H15" s="340"/>
      <c r="I15" s="340"/>
      <c r="J15" s="341"/>
      <c r="K15" s="25">
        <f>AVERAGE(K10:K12)</f>
        <v>1.6666666666666667</v>
      </c>
      <c r="L15" s="25">
        <f aca="true" t="shared" si="0" ref="L15:Y15">AVERAGE(L10:L12)</f>
        <v>2</v>
      </c>
      <c r="M15" s="25">
        <f t="shared" si="0"/>
        <v>1.6666666666666667</v>
      </c>
      <c r="N15" s="25">
        <f t="shared" si="0"/>
        <v>2.3333333333333335</v>
      </c>
      <c r="O15" s="25">
        <f t="shared" si="0"/>
        <v>2</v>
      </c>
      <c r="P15" s="25">
        <f t="shared" si="0"/>
        <v>2.3333333333333335</v>
      </c>
      <c r="Q15" s="25">
        <f t="shared" si="0"/>
        <v>1.6666666666666667</v>
      </c>
      <c r="R15" s="25">
        <f t="shared" si="0"/>
        <v>2.3333333333333335</v>
      </c>
      <c r="S15" s="25"/>
      <c r="T15" s="25"/>
      <c r="U15" s="25"/>
      <c r="V15" s="25"/>
      <c r="W15" s="25">
        <f t="shared" si="0"/>
        <v>3</v>
      </c>
      <c r="X15" s="25">
        <f t="shared" si="0"/>
        <v>3</v>
      </c>
      <c r="Y15" s="25">
        <f t="shared" si="0"/>
        <v>3</v>
      </c>
    </row>
    <row r="16" spans="1:25" ht="15">
      <c r="A16" s="12">
        <v>6</v>
      </c>
      <c r="B16" s="43">
        <v>170301110014</v>
      </c>
      <c r="C16" s="70">
        <v>38.125</v>
      </c>
      <c r="D16" s="70"/>
      <c r="E16" s="67">
        <v>23.57142857142857</v>
      </c>
      <c r="F16" s="278"/>
      <c r="G16" s="351" t="s">
        <v>83</v>
      </c>
      <c r="H16" s="352"/>
      <c r="I16" s="352"/>
      <c r="J16" s="353"/>
      <c r="K16" s="120">
        <f aca="true" t="shared" si="1" ref="K16:Y16">K15*$H$7/100</f>
        <v>0.7954545454545456</v>
      </c>
      <c r="L16" s="120">
        <f t="shared" si="1"/>
        <v>0.9545454545454547</v>
      </c>
      <c r="M16" s="120">
        <f t="shared" si="1"/>
        <v>0.7954545454545456</v>
      </c>
      <c r="N16" s="120">
        <f t="shared" si="1"/>
        <v>1.113636363636364</v>
      </c>
      <c r="O16" s="120">
        <f t="shared" si="1"/>
        <v>0.9545454545454547</v>
      </c>
      <c r="P16" s="120">
        <f t="shared" si="1"/>
        <v>1.113636363636364</v>
      </c>
      <c r="Q16" s="120">
        <f t="shared" si="1"/>
        <v>0.7954545454545456</v>
      </c>
      <c r="R16" s="120">
        <f t="shared" si="1"/>
        <v>1.113636363636364</v>
      </c>
      <c r="S16" s="120"/>
      <c r="T16" s="120"/>
      <c r="U16" s="120"/>
      <c r="V16" s="120"/>
      <c r="W16" s="120">
        <f t="shared" si="1"/>
        <v>1.4318181818181819</v>
      </c>
      <c r="X16" s="120">
        <f t="shared" si="1"/>
        <v>1.4318181818181819</v>
      </c>
      <c r="Y16" s="120">
        <f t="shared" si="1"/>
        <v>1.4318181818181819</v>
      </c>
    </row>
    <row r="17" spans="1:25" ht="14.25">
      <c r="A17" s="12">
        <v>7</v>
      </c>
      <c r="B17" s="43">
        <v>170301110015</v>
      </c>
      <c r="C17" s="70">
        <v>33.75</v>
      </c>
      <c r="D17" s="277"/>
      <c r="E17" s="276">
        <v>15.714285714285714</v>
      </c>
      <c r="F17" s="279"/>
      <c r="G17" s="274"/>
      <c r="H17" s="274"/>
      <c r="I17" s="274"/>
      <c r="J17" s="27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2">
        <v>8</v>
      </c>
      <c r="B18" s="43">
        <v>170301110016</v>
      </c>
      <c r="C18" s="70">
        <v>26.875</v>
      </c>
      <c r="D18" s="277"/>
      <c r="E18" s="276">
        <v>17.857142857142858</v>
      </c>
      <c r="F18" s="279"/>
      <c r="G18" s="257"/>
      <c r="H18" s="257"/>
      <c r="I18" s="257"/>
      <c r="J18" s="246"/>
      <c r="K18" s="69"/>
      <c r="L18" s="69"/>
      <c r="M18" s="69"/>
      <c r="N18" s="69"/>
      <c r="O18" s="69"/>
      <c r="P18" s="69"/>
      <c r="Q18" s="69"/>
      <c r="R18" s="69"/>
      <c r="S18" s="1"/>
      <c r="T18" s="1"/>
      <c r="U18" s="1"/>
      <c r="V18" s="1"/>
      <c r="W18" s="1"/>
      <c r="X18" s="1"/>
      <c r="Y18" s="1"/>
    </row>
    <row r="19" spans="1:25" ht="14.25">
      <c r="A19" s="12">
        <v>9</v>
      </c>
      <c r="B19" s="43">
        <v>170301110017</v>
      </c>
      <c r="C19" s="70">
        <v>36.875</v>
      </c>
      <c r="D19" s="277"/>
      <c r="E19" s="276">
        <v>20</v>
      </c>
      <c r="F19" s="279"/>
      <c r="G19" s="247"/>
      <c r="H19" s="247"/>
      <c r="I19" s="247"/>
      <c r="J19" s="24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2">
        <v>10</v>
      </c>
      <c r="B20" s="43">
        <v>170301110019</v>
      </c>
      <c r="C20" s="70">
        <v>32.5</v>
      </c>
      <c r="D20" s="277"/>
      <c r="E20" s="276">
        <v>22.142857142857142</v>
      </c>
      <c r="F20" s="279"/>
      <c r="G20" s="258"/>
      <c r="H20" s="246"/>
      <c r="I20" s="246"/>
      <c r="J20" s="246"/>
      <c r="K20" s="3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2">
        <v>11</v>
      </c>
      <c r="B21" s="43">
        <v>170301110021</v>
      </c>
      <c r="C21" s="70">
        <v>40</v>
      </c>
      <c r="D21" s="277"/>
      <c r="E21" s="276">
        <v>20.714285714285715</v>
      </c>
      <c r="F21" s="279"/>
      <c r="G21" s="258"/>
      <c r="H21" s="246"/>
      <c r="I21" s="246"/>
      <c r="J21" s="24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>
      <c r="A22" s="12">
        <v>12</v>
      </c>
      <c r="B22" s="43">
        <v>170301110022</v>
      </c>
      <c r="C22" s="70">
        <v>41.25</v>
      </c>
      <c r="D22" s="277"/>
      <c r="E22" s="276">
        <v>27.142857142857142</v>
      </c>
      <c r="F22" s="279"/>
      <c r="G22" s="257"/>
      <c r="H22" s="257"/>
      <c r="I22" s="257"/>
      <c r="J22" s="24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12">
        <v>13</v>
      </c>
      <c r="B23" s="43">
        <v>170301110023</v>
      </c>
      <c r="C23" s="70">
        <v>41.875</v>
      </c>
      <c r="D23" s="277"/>
      <c r="E23" s="276">
        <v>37.142857142857146</v>
      </c>
      <c r="F23" s="279"/>
      <c r="G23" s="257"/>
      <c r="H23" s="257"/>
      <c r="I23" s="257"/>
      <c r="J23" s="246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12">
        <v>14</v>
      </c>
      <c r="B24" s="43">
        <v>170301110025</v>
      </c>
      <c r="C24" s="70">
        <v>38.125</v>
      </c>
      <c r="D24" s="277"/>
      <c r="E24" s="276">
        <v>26.42857142857143</v>
      </c>
      <c r="F24" s="279"/>
      <c r="G24" s="257"/>
      <c r="H24" s="257"/>
      <c r="I24" s="257"/>
      <c r="J24" s="246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>
      <c r="A25" s="12">
        <v>15</v>
      </c>
      <c r="B25" s="43">
        <v>170301110028</v>
      </c>
      <c r="C25" s="70">
        <v>37.5</v>
      </c>
      <c r="D25" s="70"/>
      <c r="E25" s="67">
        <v>24.285714285714285</v>
      </c>
      <c r="F25" s="279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>
      <c r="A26" s="12">
        <v>16</v>
      </c>
      <c r="B26" s="43">
        <v>170301110031</v>
      </c>
      <c r="C26" s="70">
        <v>35.625</v>
      </c>
      <c r="D26" s="70"/>
      <c r="E26" s="67">
        <v>22.857142857142858</v>
      </c>
      <c r="F26" s="279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12">
        <v>17</v>
      </c>
      <c r="B27" s="43">
        <v>170301110036</v>
      </c>
      <c r="C27" s="70">
        <v>36.875</v>
      </c>
      <c r="D27" s="70"/>
      <c r="E27" s="67">
        <v>19.28571428571429</v>
      </c>
      <c r="F27" s="279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>
      <c r="A28" s="12">
        <v>18</v>
      </c>
      <c r="B28" s="43">
        <v>170301110037</v>
      </c>
      <c r="C28" s="70">
        <v>34.375</v>
      </c>
      <c r="D28" s="70"/>
      <c r="E28" s="67">
        <v>17.142857142857142</v>
      </c>
      <c r="F28" s="279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>
      <c r="A29" s="12">
        <v>19</v>
      </c>
      <c r="B29" s="43">
        <v>170301110039</v>
      </c>
      <c r="C29" s="70">
        <v>28.125</v>
      </c>
      <c r="D29" s="70"/>
      <c r="E29" s="67">
        <v>17.857142857142858</v>
      </c>
      <c r="F29" s="279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>
      <c r="A30" s="12">
        <v>20</v>
      </c>
      <c r="B30" s="43">
        <v>170301110042</v>
      </c>
      <c r="C30" s="70">
        <v>41.25</v>
      </c>
      <c r="D30" s="70"/>
      <c r="E30" s="67">
        <v>21.428571428571427</v>
      </c>
      <c r="F30" s="279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>
      <c r="A31" s="12">
        <v>21</v>
      </c>
      <c r="B31" s="43">
        <v>170301110044</v>
      </c>
      <c r="C31" s="70">
        <v>34.375</v>
      </c>
      <c r="D31" s="70"/>
      <c r="E31" s="67">
        <v>17.142857142857142</v>
      </c>
      <c r="F31" s="279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25">
      <c r="A32" s="12">
        <v>22</v>
      </c>
      <c r="B32" s="43">
        <v>170301110045</v>
      </c>
      <c r="C32" s="70">
        <v>38.125</v>
      </c>
      <c r="D32" s="70"/>
      <c r="E32" s="67">
        <v>23.57142857142857</v>
      </c>
      <c r="F32" s="279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>
      <c r="A33" s="12">
        <v>23</v>
      </c>
      <c r="B33" s="43">
        <v>170301110046</v>
      </c>
      <c r="C33" s="70">
        <v>31.874999999999996</v>
      </c>
      <c r="D33" s="70"/>
      <c r="E33" s="67">
        <v>17.857142857142858</v>
      </c>
      <c r="F33" s="279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25">
      <c r="A34" s="12">
        <v>24</v>
      </c>
      <c r="B34" s="43">
        <v>170301110047</v>
      </c>
      <c r="C34" s="70">
        <v>36.25</v>
      </c>
      <c r="D34" s="70"/>
      <c r="E34" s="67">
        <v>16.428571428571427</v>
      </c>
      <c r="F34" s="279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>
      <c r="A35" s="12">
        <v>25</v>
      </c>
      <c r="B35" s="43">
        <v>170301110050</v>
      </c>
      <c r="C35" s="70">
        <v>31.25</v>
      </c>
      <c r="D35" s="70"/>
      <c r="E35" s="67">
        <v>16.428571428571427</v>
      </c>
      <c r="F35" s="279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2">
        <v>26</v>
      </c>
      <c r="B36" s="43">
        <v>170301110052</v>
      </c>
      <c r="C36" s="70">
        <v>29.375</v>
      </c>
      <c r="D36" s="70"/>
      <c r="E36" s="67">
        <v>10</v>
      </c>
      <c r="F36" s="279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>
      <c r="A37" s="12">
        <v>27</v>
      </c>
      <c r="B37" s="43">
        <v>170301110054</v>
      </c>
      <c r="C37" s="70">
        <v>35</v>
      </c>
      <c r="D37" s="70"/>
      <c r="E37" s="67">
        <v>22.142857142857142</v>
      </c>
      <c r="F37" s="279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>
      <c r="A38" s="12">
        <v>28</v>
      </c>
      <c r="B38" s="43">
        <v>170301111056</v>
      </c>
      <c r="C38" s="70">
        <v>35.625</v>
      </c>
      <c r="D38" s="70"/>
      <c r="E38" s="67">
        <v>17.142857142857142</v>
      </c>
      <c r="F38" s="279"/>
      <c r="G38" s="12"/>
      <c r="H38" s="12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12">
        <v>29</v>
      </c>
      <c r="B39" s="43">
        <v>170301111057</v>
      </c>
      <c r="C39" s="70">
        <v>26.875</v>
      </c>
      <c r="D39" s="70"/>
      <c r="E39" s="67">
        <v>15</v>
      </c>
      <c r="F39" s="279"/>
      <c r="G39" s="12"/>
      <c r="H39" s="12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>
      <c r="A40" s="12">
        <v>30</v>
      </c>
      <c r="B40" s="43">
        <v>170301111058</v>
      </c>
      <c r="C40" s="70">
        <v>21.25</v>
      </c>
      <c r="D40" s="70"/>
      <c r="E40" s="67">
        <v>9.285714285714286</v>
      </c>
      <c r="F40" s="279"/>
      <c r="G40" s="12"/>
      <c r="H40" s="12"/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>
      <c r="A41" s="12">
        <v>31</v>
      </c>
      <c r="B41" s="43">
        <v>170301111059</v>
      </c>
      <c r="C41" s="70">
        <v>18.75</v>
      </c>
      <c r="D41" s="70"/>
      <c r="E41" s="67">
        <v>7.857142857142857</v>
      </c>
      <c r="F41" s="279"/>
      <c r="G41" s="12"/>
      <c r="H41" s="12"/>
      <c r="I41" s="1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>
      <c r="A42" s="12">
        <v>32</v>
      </c>
      <c r="B42" s="43">
        <v>170301111060</v>
      </c>
      <c r="C42" s="70">
        <v>28.749999999999996</v>
      </c>
      <c r="D42" s="70"/>
      <c r="E42" s="67">
        <v>24.285714285714285</v>
      </c>
      <c r="F42" s="279"/>
      <c r="G42" s="12"/>
      <c r="H42" s="12"/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>
      <c r="A43" s="12">
        <v>33</v>
      </c>
      <c r="B43" s="43">
        <v>170301111061</v>
      </c>
      <c r="C43" s="70">
        <v>21.875</v>
      </c>
      <c r="D43" s="70"/>
      <c r="E43" s="67">
        <v>12.857142857142856</v>
      </c>
      <c r="F43" s="279"/>
      <c r="G43" s="12"/>
      <c r="H43" s="12"/>
      <c r="I43" s="1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25">
      <c r="A44" s="12">
        <v>34</v>
      </c>
      <c r="B44" s="43">
        <v>170301111062</v>
      </c>
      <c r="C44" s="70">
        <v>21.25</v>
      </c>
      <c r="D44" s="70"/>
      <c r="E44" s="67">
        <v>9.285714285714286</v>
      </c>
      <c r="F44" s="279"/>
      <c r="G44" s="12"/>
      <c r="H44" s="12"/>
      <c r="I44" s="1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>
      <c r="A45" s="12">
        <v>35</v>
      </c>
      <c r="B45" s="43">
        <v>170301111063</v>
      </c>
      <c r="C45" s="70">
        <v>18.125</v>
      </c>
      <c r="D45" s="70"/>
      <c r="E45" s="67">
        <v>9.285714285714286</v>
      </c>
      <c r="F45" s="279"/>
      <c r="G45" s="12"/>
      <c r="H45" s="12"/>
      <c r="I45" s="1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25">
      <c r="A46" s="12">
        <v>36</v>
      </c>
      <c r="B46" s="38">
        <v>170101110005</v>
      </c>
      <c r="C46" s="71">
        <v>44</v>
      </c>
      <c r="D46" s="71"/>
      <c r="E46" s="59">
        <v>34</v>
      </c>
      <c r="F46" s="280"/>
      <c r="G46" s="20"/>
      <c r="H46" s="20"/>
      <c r="I46" s="20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4.25">
      <c r="A47" s="12">
        <v>37</v>
      </c>
      <c r="B47" s="38">
        <v>170101110007</v>
      </c>
      <c r="C47" s="71">
        <v>43</v>
      </c>
      <c r="D47" s="71"/>
      <c r="E47" s="59">
        <v>20</v>
      </c>
      <c r="F47" s="280"/>
      <c r="G47" s="20"/>
      <c r="H47" s="20"/>
      <c r="I47" s="20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.25">
      <c r="A48" s="12">
        <v>38</v>
      </c>
      <c r="B48" s="38">
        <v>170101110010</v>
      </c>
      <c r="C48" s="71">
        <v>43</v>
      </c>
      <c r="D48" s="71"/>
      <c r="E48" s="59">
        <v>15</v>
      </c>
      <c r="F48" s="280"/>
      <c r="G48" s="20"/>
      <c r="H48" s="20"/>
      <c r="I48" s="20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4.25">
      <c r="A49" s="12">
        <v>39</v>
      </c>
      <c r="B49" s="38">
        <v>170101110011</v>
      </c>
      <c r="C49" s="71">
        <v>45</v>
      </c>
      <c r="D49" s="71"/>
      <c r="E49" s="59">
        <v>38</v>
      </c>
      <c r="F49" s="280"/>
      <c r="G49" s="20"/>
      <c r="H49" s="20"/>
      <c r="I49" s="20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4.25">
      <c r="A50" s="12">
        <v>40</v>
      </c>
      <c r="B50" s="38">
        <v>170101110013</v>
      </c>
      <c r="C50" s="59">
        <v>43</v>
      </c>
      <c r="D50" s="59"/>
      <c r="E50" s="59">
        <v>19</v>
      </c>
      <c r="F50" s="280"/>
      <c r="G50" s="20"/>
      <c r="H50" s="20"/>
      <c r="I50" s="20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4.25">
      <c r="A51" s="12">
        <v>41</v>
      </c>
      <c r="B51" s="38">
        <v>170101111015</v>
      </c>
      <c r="C51" s="59">
        <v>47</v>
      </c>
      <c r="D51" s="59"/>
      <c r="E51" s="59">
        <v>16</v>
      </c>
      <c r="F51" s="280"/>
      <c r="G51" s="20"/>
      <c r="H51" s="20"/>
      <c r="I51" s="20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">
      <c r="A52" s="12">
        <v>42</v>
      </c>
      <c r="B52" s="38">
        <v>170101111016</v>
      </c>
      <c r="C52" s="59">
        <v>44</v>
      </c>
      <c r="D52" s="59"/>
      <c r="E52" s="59">
        <v>15</v>
      </c>
      <c r="F52" s="280"/>
      <c r="G52" s="20"/>
      <c r="H52" s="20"/>
      <c r="I52" s="20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4.25">
      <c r="A53" s="12">
        <v>43</v>
      </c>
      <c r="B53" s="38">
        <v>170101111017</v>
      </c>
      <c r="C53" s="59">
        <v>47</v>
      </c>
      <c r="D53" s="59"/>
      <c r="E53" s="59">
        <v>34</v>
      </c>
      <c r="F53" s="280"/>
      <c r="G53" s="20"/>
      <c r="H53" s="20"/>
      <c r="I53" s="20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4.25">
      <c r="A54" s="12">
        <v>44</v>
      </c>
      <c r="B54" s="38">
        <v>170101111018</v>
      </c>
      <c r="C54" s="59">
        <v>44</v>
      </c>
      <c r="D54" s="59"/>
      <c r="E54" s="59">
        <v>28</v>
      </c>
      <c r="F54" s="280"/>
      <c r="G54" s="20"/>
      <c r="H54" s="20"/>
      <c r="I54" s="20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</sheetData>
  <sheetProtection/>
  <mergeCells count="8">
    <mergeCell ref="G15:J15"/>
    <mergeCell ref="G16:J16"/>
    <mergeCell ref="A1:E1"/>
    <mergeCell ref="A2:E2"/>
    <mergeCell ref="A3:E3"/>
    <mergeCell ref="Q3:Y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Y70"/>
  <sheetViews>
    <sheetView zoomScale="70" zoomScaleNormal="70" zoomScalePageLayoutView="0" workbookViewId="0" topLeftCell="K1">
      <selection activeCell="S15" sqref="S15:V16"/>
    </sheetView>
  </sheetViews>
  <sheetFormatPr defaultColWidth="6.57421875" defaultRowHeight="15"/>
  <cols>
    <col min="1" max="1" width="2.57421875" style="12" bestFit="1" customWidth="1"/>
    <col min="2" max="3" width="15.140625" style="12" bestFit="1" customWidth="1"/>
    <col min="4" max="4" width="15.140625" style="12" customWidth="1"/>
    <col min="5" max="6" width="15.00390625" style="12" customWidth="1"/>
    <col min="7" max="7" width="18.140625" style="12" bestFit="1" customWidth="1"/>
    <col min="8" max="8" width="8.8515625" style="12" customWidth="1"/>
    <col min="9" max="9" width="8.57421875" style="12" customWidth="1"/>
    <col min="10" max="10" width="9.8515625" style="1" customWidth="1"/>
    <col min="11" max="11" width="12.57421875" style="1" customWidth="1"/>
    <col min="12" max="12" width="7.57421875" style="1" customWidth="1"/>
    <col min="13" max="13" width="6.8515625" style="1" customWidth="1"/>
    <col min="14" max="249" width="8.8515625" style="1" customWidth="1"/>
    <col min="250" max="250" width="24.57421875" style="1" customWidth="1"/>
    <col min="251" max="251" width="6.00390625" style="1" bestFit="1" customWidth="1"/>
    <col min="252" max="255" width="5.8515625" style="1" bestFit="1" customWidth="1"/>
    <col min="256" max="16384" width="6.57421875" style="1" bestFit="1" customWidth="1"/>
  </cols>
  <sheetData>
    <row r="1" spans="1:16" ht="20.25" customHeight="1">
      <c r="A1" s="301" t="s">
        <v>110</v>
      </c>
      <c r="B1" s="330"/>
      <c r="C1" s="330"/>
      <c r="D1" s="330"/>
      <c r="E1" s="330"/>
      <c r="F1" s="190"/>
      <c r="G1" s="252"/>
      <c r="H1" s="252"/>
      <c r="I1" s="252"/>
      <c r="J1" s="252"/>
      <c r="K1" s="252"/>
      <c r="L1" s="247"/>
      <c r="M1" s="247"/>
      <c r="N1" s="247"/>
      <c r="O1" s="247"/>
      <c r="P1" s="247"/>
    </row>
    <row r="2" spans="1:16" ht="20.25" customHeight="1">
      <c r="A2" s="301" t="s">
        <v>0</v>
      </c>
      <c r="B2" s="330"/>
      <c r="C2" s="330"/>
      <c r="D2" s="330"/>
      <c r="E2" s="330"/>
      <c r="F2" s="190"/>
      <c r="G2" s="253"/>
      <c r="H2" s="34"/>
      <c r="I2" s="34"/>
      <c r="J2" s="251"/>
      <c r="K2" s="251"/>
      <c r="L2" s="246"/>
      <c r="M2" s="246"/>
      <c r="N2" s="246"/>
      <c r="O2" s="246"/>
      <c r="P2" s="246"/>
    </row>
    <row r="3" spans="1:25" ht="20.25" customHeight="1">
      <c r="A3" s="301" t="s">
        <v>268</v>
      </c>
      <c r="B3" s="330"/>
      <c r="C3" s="330"/>
      <c r="D3" s="330"/>
      <c r="E3" s="330"/>
      <c r="F3" s="190"/>
      <c r="G3" s="78"/>
      <c r="H3" s="153"/>
      <c r="I3" s="78" t="s">
        <v>230</v>
      </c>
      <c r="J3" s="89" t="s">
        <v>231</v>
      </c>
      <c r="K3" s="89" t="s">
        <v>232</v>
      </c>
      <c r="L3" s="246"/>
      <c r="M3" s="247"/>
      <c r="N3" s="247"/>
      <c r="O3" s="246"/>
      <c r="P3" s="246"/>
      <c r="Q3" s="355" t="s">
        <v>254</v>
      </c>
      <c r="R3" s="355"/>
      <c r="S3" s="355"/>
      <c r="T3" s="355"/>
      <c r="U3" s="355"/>
      <c r="V3" s="355"/>
      <c r="W3" s="355"/>
      <c r="X3" s="355"/>
      <c r="Y3" s="355"/>
    </row>
    <row r="4" spans="1:25" ht="32.25" customHeight="1">
      <c r="A4" s="301" t="s">
        <v>269</v>
      </c>
      <c r="B4" s="330"/>
      <c r="C4" s="330"/>
      <c r="D4" s="330"/>
      <c r="E4" s="330"/>
      <c r="F4" s="190"/>
      <c r="G4" s="78" t="s">
        <v>256</v>
      </c>
      <c r="H4" s="150"/>
      <c r="I4" s="151"/>
      <c r="J4" s="223" t="s">
        <v>233</v>
      </c>
      <c r="K4" s="223">
        <v>3</v>
      </c>
      <c r="L4" s="246"/>
      <c r="M4" s="247"/>
      <c r="N4" s="247"/>
      <c r="O4" s="246"/>
      <c r="P4" s="246"/>
      <c r="Q4" s="355"/>
      <c r="R4" s="355"/>
      <c r="S4" s="355"/>
      <c r="T4" s="355"/>
      <c r="U4" s="355"/>
      <c r="V4" s="355"/>
      <c r="W4" s="355"/>
      <c r="X4" s="355"/>
      <c r="Y4" s="355"/>
    </row>
    <row r="5" spans="1:25" ht="20.25" customHeight="1">
      <c r="A5" s="301" t="s">
        <v>213</v>
      </c>
      <c r="B5" s="330"/>
      <c r="C5" s="330"/>
      <c r="D5" s="330"/>
      <c r="E5" s="330"/>
      <c r="F5" s="190"/>
      <c r="G5" s="78" t="s">
        <v>234</v>
      </c>
      <c r="H5" s="156">
        <f>D12</f>
        <v>90</v>
      </c>
      <c r="I5" s="151"/>
      <c r="J5" s="224" t="s">
        <v>235</v>
      </c>
      <c r="K5" s="224">
        <v>2</v>
      </c>
      <c r="L5" s="246"/>
      <c r="M5" s="247"/>
      <c r="N5" s="247"/>
      <c r="O5" s="246"/>
      <c r="P5" s="246"/>
      <c r="Q5" s="355"/>
      <c r="R5" s="355"/>
      <c r="S5" s="355"/>
      <c r="T5" s="355"/>
      <c r="U5" s="355"/>
      <c r="V5" s="355"/>
      <c r="W5" s="355"/>
      <c r="X5" s="355"/>
      <c r="Y5" s="355"/>
    </row>
    <row r="6" spans="2:25" ht="20.25" customHeight="1">
      <c r="B6" s="52" t="s">
        <v>1</v>
      </c>
      <c r="C6" s="14" t="s">
        <v>76</v>
      </c>
      <c r="D6" s="124"/>
      <c r="E6" s="124" t="s">
        <v>77</v>
      </c>
      <c r="F6" s="127"/>
      <c r="G6" s="78" t="s">
        <v>236</v>
      </c>
      <c r="H6" s="156">
        <f>F12</f>
        <v>90</v>
      </c>
      <c r="I6" s="151"/>
      <c r="J6" s="225" t="s">
        <v>237</v>
      </c>
      <c r="K6" s="225">
        <v>1</v>
      </c>
      <c r="L6" s="246"/>
      <c r="M6" s="247"/>
      <c r="N6" s="247"/>
      <c r="O6" s="246"/>
      <c r="P6" s="246"/>
      <c r="Q6" s="355"/>
      <c r="R6" s="355"/>
      <c r="S6" s="355"/>
      <c r="T6" s="355"/>
      <c r="U6" s="355"/>
      <c r="V6" s="355"/>
      <c r="W6" s="355"/>
      <c r="X6" s="355"/>
      <c r="Y6" s="355"/>
    </row>
    <row r="7" spans="2:25" ht="42.75" customHeight="1">
      <c r="B7" s="52" t="s">
        <v>2</v>
      </c>
      <c r="C7" s="53" t="s">
        <v>78</v>
      </c>
      <c r="D7" s="207"/>
      <c r="E7" s="207" t="s">
        <v>78</v>
      </c>
      <c r="F7" s="193"/>
      <c r="G7" s="78" t="s">
        <v>238</v>
      </c>
      <c r="H7" s="162">
        <f>AVERAGE(H5:H6)</f>
        <v>90</v>
      </c>
      <c r="I7" s="163">
        <v>0.6</v>
      </c>
      <c r="J7" s="226" t="s">
        <v>239</v>
      </c>
      <c r="K7" s="226">
        <v>0</v>
      </c>
      <c r="L7" s="246"/>
      <c r="M7" s="246"/>
      <c r="N7" s="246"/>
      <c r="O7" s="246"/>
      <c r="P7" s="246"/>
      <c r="Q7" s="355"/>
      <c r="R7" s="355"/>
      <c r="S7" s="355"/>
      <c r="T7" s="355"/>
      <c r="U7" s="355"/>
      <c r="V7" s="355"/>
      <c r="W7" s="355"/>
      <c r="X7" s="355"/>
      <c r="Y7" s="355"/>
    </row>
    <row r="8" spans="2:11" ht="24.75" customHeight="1">
      <c r="B8" s="52" t="s">
        <v>3</v>
      </c>
      <c r="C8" s="53" t="s">
        <v>4</v>
      </c>
      <c r="D8" s="53"/>
      <c r="E8" s="53" t="s">
        <v>84</v>
      </c>
      <c r="F8" s="193"/>
      <c r="G8" s="78" t="s">
        <v>240</v>
      </c>
      <c r="H8" s="166" t="s">
        <v>114</v>
      </c>
      <c r="I8" s="167"/>
      <c r="J8" s="167"/>
      <c r="K8" s="167"/>
    </row>
    <row r="9" spans="2:25" ht="24.75" customHeight="1">
      <c r="B9" s="52" t="s">
        <v>5</v>
      </c>
      <c r="C9" s="53" t="s">
        <v>212</v>
      </c>
      <c r="D9" s="53"/>
      <c r="E9" s="53" t="s">
        <v>212</v>
      </c>
      <c r="F9" s="53"/>
      <c r="G9" s="145"/>
      <c r="H9" s="245"/>
      <c r="I9" s="245"/>
      <c r="J9" s="259"/>
      <c r="K9" s="204" t="s">
        <v>82</v>
      </c>
      <c r="L9" s="54" t="s">
        <v>89</v>
      </c>
      <c r="M9" s="29" t="s">
        <v>97</v>
      </c>
      <c r="N9" s="29" t="s">
        <v>98</v>
      </c>
      <c r="O9" s="29" t="s">
        <v>99</v>
      </c>
      <c r="P9" s="29" t="s">
        <v>100</v>
      </c>
      <c r="Q9" s="29" t="s">
        <v>101</v>
      </c>
      <c r="R9" s="29" t="s">
        <v>102</v>
      </c>
      <c r="S9" s="29" t="s">
        <v>103</v>
      </c>
      <c r="T9" s="29" t="s">
        <v>104</v>
      </c>
      <c r="U9" s="29" t="s">
        <v>109</v>
      </c>
      <c r="V9" s="29" t="s">
        <v>105</v>
      </c>
      <c r="W9" s="29" t="s">
        <v>106</v>
      </c>
      <c r="X9" s="29" t="s">
        <v>107</v>
      </c>
      <c r="Y9" s="29" t="s">
        <v>108</v>
      </c>
    </row>
    <row r="10" spans="2:25" ht="24.75" customHeight="1">
      <c r="B10" s="52" t="s">
        <v>8</v>
      </c>
      <c r="C10" s="53">
        <v>50</v>
      </c>
      <c r="D10" s="86">
        <f>0.55*C10</f>
        <v>27.500000000000004</v>
      </c>
      <c r="E10" s="19">
        <v>50</v>
      </c>
      <c r="F10" s="86">
        <f>0.55*E10</f>
        <v>27.500000000000004</v>
      </c>
      <c r="G10" s="275" t="s">
        <v>6</v>
      </c>
      <c r="H10" s="245"/>
      <c r="I10" s="245"/>
      <c r="J10" s="245"/>
      <c r="K10" s="205">
        <v>2</v>
      </c>
      <c r="L10" s="46">
        <v>3</v>
      </c>
      <c r="M10" s="46">
        <v>2</v>
      </c>
      <c r="N10" s="46">
        <v>3</v>
      </c>
      <c r="O10" s="46">
        <v>3</v>
      </c>
      <c r="P10" s="46">
        <v>2</v>
      </c>
      <c r="Q10" s="46">
        <v>2</v>
      </c>
      <c r="R10" s="46">
        <v>3</v>
      </c>
      <c r="S10" s="31"/>
      <c r="T10" s="31"/>
      <c r="U10" s="31"/>
      <c r="V10" s="31"/>
      <c r="W10" s="39">
        <v>3</v>
      </c>
      <c r="X10" s="39">
        <v>3</v>
      </c>
      <c r="Y10" s="39">
        <v>3</v>
      </c>
    </row>
    <row r="11" spans="1:25" ht="19.5" customHeight="1">
      <c r="A11" s="12">
        <v>1</v>
      </c>
      <c r="B11" s="43">
        <v>170301110008</v>
      </c>
      <c r="C11" s="70">
        <v>40</v>
      </c>
      <c r="D11" s="75">
        <f>COUNTIF(C11:C20,"&gt;="&amp;D10)</f>
        <v>9</v>
      </c>
      <c r="E11" s="67">
        <v>40</v>
      </c>
      <c r="F11" s="75">
        <f>COUNTIF(E11:E20,"&gt;="&amp;F10)</f>
        <v>9</v>
      </c>
      <c r="G11" s="275" t="s">
        <v>7</v>
      </c>
      <c r="H11" s="245"/>
      <c r="I11" s="245"/>
      <c r="J11" s="245"/>
      <c r="K11" s="206">
        <v>1</v>
      </c>
      <c r="L11" s="23">
        <v>2</v>
      </c>
      <c r="M11" s="23">
        <v>1</v>
      </c>
      <c r="N11" s="23">
        <v>1</v>
      </c>
      <c r="O11" s="23">
        <v>2</v>
      </c>
      <c r="P11" s="23">
        <v>3</v>
      </c>
      <c r="Q11" s="23">
        <v>1</v>
      </c>
      <c r="R11" s="23">
        <v>1</v>
      </c>
      <c r="S11" s="31"/>
      <c r="T11" s="31"/>
      <c r="U11" s="31"/>
      <c r="V11" s="31"/>
      <c r="W11" s="39">
        <v>3</v>
      </c>
      <c r="X11" s="39">
        <v>3</v>
      </c>
      <c r="Y11" s="39">
        <v>3</v>
      </c>
    </row>
    <row r="12" spans="1:25" ht="19.5" customHeight="1">
      <c r="A12" s="12">
        <v>2</v>
      </c>
      <c r="B12" s="43">
        <v>170301110017</v>
      </c>
      <c r="C12" s="70">
        <v>41</v>
      </c>
      <c r="D12" s="75">
        <f>D11/$A$20*100</f>
        <v>90</v>
      </c>
      <c r="E12" s="67">
        <v>42</v>
      </c>
      <c r="F12" s="75">
        <f>F11/$A$20*100</f>
        <v>90</v>
      </c>
      <c r="G12" s="275" t="s">
        <v>72</v>
      </c>
      <c r="H12" s="245"/>
      <c r="I12" s="245"/>
      <c r="J12" s="245"/>
      <c r="K12" s="205">
        <v>2</v>
      </c>
      <c r="L12" s="46">
        <v>1</v>
      </c>
      <c r="M12" s="46">
        <v>2</v>
      </c>
      <c r="N12" s="46">
        <v>3</v>
      </c>
      <c r="O12" s="46">
        <v>1</v>
      </c>
      <c r="P12" s="46">
        <v>2</v>
      </c>
      <c r="Q12" s="46">
        <v>2</v>
      </c>
      <c r="R12" s="46">
        <v>3</v>
      </c>
      <c r="S12" s="31"/>
      <c r="T12" s="31"/>
      <c r="U12" s="31"/>
      <c r="V12" s="31"/>
      <c r="W12" s="39">
        <v>3</v>
      </c>
      <c r="X12" s="39">
        <v>3</v>
      </c>
      <c r="Y12" s="39">
        <v>3</v>
      </c>
    </row>
    <row r="13" spans="1:25" ht="19.5" customHeight="1">
      <c r="A13" s="12">
        <v>3</v>
      </c>
      <c r="B13" s="43">
        <v>170301110022</v>
      </c>
      <c r="C13" s="70">
        <v>42</v>
      </c>
      <c r="D13" s="70"/>
      <c r="E13" s="67">
        <v>44</v>
      </c>
      <c r="F13" s="67"/>
      <c r="G13" s="275"/>
      <c r="H13" s="245"/>
      <c r="I13" s="245"/>
      <c r="J13" s="245"/>
      <c r="K13" s="206"/>
      <c r="L13" s="23"/>
      <c r="M13" s="23"/>
      <c r="N13" s="23"/>
      <c r="O13" s="23"/>
      <c r="P13" s="23"/>
      <c r="Q13" s="23"/>
      <c r="R13" s="23"/>
      <c r="S13" s="31"/>
      <c r="T13" s="31"/>
      <c r="U13" s="31"/>
      <c r="V13" s="31"/>
      <c r="W13" s="39"/>
      <c r="X13" s="39"/>
      <c r="Y13" s="39"/>
    </row>
    <row r="14" spans="1:25" ht="19.5" customHeight="1">
      <c r="A14" s="12">
        <v>4</v>
      </c>
      <c r="B14" s="43">
        <v>170301110052</v>
      </c>
      <c r="C14" s="70">
        <v>0</v>
      </c>
      <c r="D14" s="70"/>
      <c r="E14" s="67">
        <v>0</v>
      </c>
      <c r="F14" s="67"/>
      <c r="G14" s="275"/>
      <c r="H14" s="245"/>
      <c r="I14" s="245"/>
      <c r="J14" s="245"/>
      <c r="K14" s="282"/>
      <c r="L14" s="23"/>
      <c r="M14" s="39"/>
      <c r="N14" s="39"/>
      <c r="O14" s="39"/>
      <c r="P14" s="39"/>
      <c r="Q14" s="39"/>
      <c r="R14" s="39"/>
      <c r="S14" s="31"/>
      <c r="T14" s="31"/>
      <c r="U14" s="31"/>
      <c r="V14" s="31"/>
      <c r="W14" s="31"/>
      <c r="X14" s="31"/>
      <c r="Y14" s="31"/>
    </row>
    <row r="15" spans="1:25" ht="19.5" customHeight="1">
      <c r="A15" s="12">
        <v>5</v>
      </c>
      <c r="B15" s="43">
        <v>170301111056</v>
      </c>
      <c r="C15" s="70">
        <v>43</v>
      </c>
      <c r="D15" s="70"/>
      <c r="E15" s="67">
        <v>45</v>
      </c>
      <c r="F15" s="276"/>
      <c r="G15" s="319" t="s">
        <v>259</v>
      </c>
      <c r="H15" s="340"/>
      <c r="I15" s="340"/>
      <c r="J15" s="341"/>
      <c r="K15" s="25">
        <f>AVERAGE(K10:K12)</f>
        <v>1.6666666666666667</v>
      </c>
      <c r="L15" s="25">
        <f aca="true" t="shared" si="0" ref="L15:Y15">AVERAGE(L10:L12)</f>
        <v>2</v>
      </c>
      <c r="M15" s="25">
        <f t="shared" si="0"/>
        <v>1.6666666666666667</v>
      </c>
      <c r="N15" s="25">
        <f t="shared" si="0"/>
        <v>2.3333333333333335</v>
      </c>
      <c r="O15" s="25">
        <f t="shared" si="0"/>
        <v>2</v>
      </c>
      <c r="P15" s="25">
        <f t="shared" si="0"/>
        <v>2.3333333333333335</v>
      </c>
      <c r="Q15" s="25">
        <f t="shared" si="0"/>
        <v>1.6666666666666667</v>
      </c>
      <c r="R15" s="25">
        <f t="shared" si="0"/>
        <v>2.3333333333333335</v>
      </c>
      <c r="S15" s="25"/>
      <c r="T15" s="25"/>
      <c r="U15" s="25"/>
      <c r="V15" s="25"/>
      <c r="W15" s="25">
        <f t="shared" si="0"/>
        <v>3</v>
      </c>
      <c r="X15" s="25">
        <f t="shared" si="0"/>
        <v>3</v>
      </c>
      <c r="Y15" s="25">
        <f t="shared" si="0"/>
        <v>3</v>
      </c>
    </row>
    <row r="16" spans="1:25" ht="19.5" customHeight="1">
      <c r="A16" s="12">
        <v>6</v>
      </c>
      <c r="B16" s="43">
        <v>170301111057</v>
      </c>
      <c r="C16" s="70">
        <v>42</v>
      </c>
      <c r="D16" s="70"/>
      <c r="E16" s="67">
        <v>46</v>
      </c>
      <c r="F16" s="276"/>
      <c r="G16" s="351" t="s">
        <v>83</v>
      </c>
      <c r="H16" s="352"/>
      <c r="I16" s="352"/>
      <c r="J16" s="353"/>
      <c r="K16" s="120">
        <f aca="true" t="shared" si="1" ref="K16:Y16">K15*$H$7/100</f>
        <v>1.5</v>
      </c>
      <c r="L16" s="120">
        <f t="shared" si="1"/>
        <v>1.8</v>
      </c>
      <c r="M16" s="120">
        <f t="shared" si="1"/>
        <v>1.5</v>
      </c>
      <c r="N16" s="120">
        <f t="shared" si="1"/>
        <v>2.1</v>
      </c>
      <c r="O16" s="120">
        <f t="shared" si="1"/>
        <v>1.8</v>
      </c>
      <c r="P16" s="120">
        <f t="shared" si="1"/>
        <v>2.1</v>
      </c>
      <c r="Q16" s="120">
        <f t="shared" si="1"/>
        <v>1.5</v>
      </c>
      <c r="R16" s="120">
        <f t="shared" si="1"/>
        <v>2.1</v>
      </c>
      <c r="S16" s="120"/>
      <c r="T16" s="120"/>
      <c r="U16" s="120"/>
      <c r="V16" s="120"/>
      <c r="W16" s="120">
        <f t="shared" si="1"/>
        <v>2.7</v>
      </c>
      <c r="X16" s="120">
        <f t="shared" si="1"/>
        <v>2.7</v>
      </c>
      <c r="Y16" s="120">
        <f t="shared" si="1"/>
        <v>2.7</v>
      </c>
    </row>
    <row r="17" spans="1:15" ht="19.5" customHeight="1">
      <c r="A17" s="12">
        <v>7</v>
      </c>
      <c r="B17" s="43">
        <v>170301110021</v>
      </c>
      <c r="C17" s="70">
        <v>42</v>
      </c>
      <c r="D17" s="70"/>
      <c r="E17" s="67">
        <v>43</v>
      </c>
      <c r="F17" s="278"/>
      <c r="G17" s="283"/>
      <c r="H17" s="283"/>
      <c r="I17" s="283"/>
      <c r="J17" s="283"/>
      <c r="K17" s="246"/>
      <c r="L17" s="246"/>
      <c r="M17" s="246"/>
      <c r="N17" s="246"/>
      <c r="O17" s="246"/>
    </row>
    <row r="18" spans="1:18" ht="19.5" customHeight="1">
      <c r="A18" s="12">
        <v>8</v>
      </c>
      <c r="B18" s="43">
        <v>170301110023</v>
      </c>
      <c r="C18" s="70">
        <v>42</v>
      </c>
      <c r="D18" s="70"/>
      <c r="E18" s="67">
        <v>42</v>
      </c>
      <c r="F18" s="279"/>
      <c r="G18" s="257"/>
      <c r="H18" s="257"/>
      <c r="I18" s="257"/>
      <c r="J18" s="246"/>
      <c r="K18" s="245"/>
      <c r="L18" s="245"/>
      <c r="M18" s="245"/>
      <c r="N18" s="245"/>
      <c r="O18" s="245"/>
      <c r="P18" s="69"/>
      <c r="Q18" s="69"/>
      <c r="R18" s="69"/>
    </row>
    <row r="19" spans="1:15" ht="19.5" customHeight="1">
      <c r="A19" s="12">
        <v>9</v>
      </c>
      <c r="B19" s="43">
        <v>170301110036</v>
      </c>
      <c r="C19" s="70">
        <v>41</v>
      </c>
      <c r="D19" s="70"/>
      <c r="E19" s="67">
        <v>40</v>
      </c>
      <c r="F19" s="276"/>
      <c r="G19" s="247"/>
      <c r="H19" s="247"/>
      <c r="I19" s="247"/>
      <c r="J19" s="246"/>
      <c r="K19" s="246"/>
      <c r="L19" s="246"/>
      <c r="M19" s="246"/>
      <c r="N19" s="246"/>
      <c r="O19" s="246"/>
    </row>
    <row r="20" spans="1:15" ht="19.5" customHeight="1">
      <c r="A20" s="12">
        <v>10</v>
      </c>
      <c r="B20" s="43">
        <v>170301110037</v>
      </c>
      <c r="C20" s="70">
        <v>41</v>
      </c>
      <c r="D20" s="70"/>
      <c r="E20" s="67">
        <v>41</v>
      </c>
      <c r="F20" s="276"/>
      <c r="G20" s="258"/>
      <c r="H20" s="246"/>
      <c r="I20" s="246"/>
      <c r="J20" s="246"/>
      <c r="K20" s="247"/>
      <c r="L20" s="246"/>
      <c r="M20" s="246"/>
      <c r="N20" s="246"/>
      <c r="O20" s="246"/>
    </row>
    <row r="21" spans="2:15" ht="19.5" customHeight="1">
      <c r="B21" s="43"/>
      <c r="C21" s="70"/>
      <c r="D21" s="70"/>
      <c r="E21" s="67"/>
      <c r="F21" s="276"/>
      <c r="G21" s="258"/>
      <c r="H21" s="246"/>
      <c r="I21" s="246"/>
      <c r="J21" s="246"/>
      <c r="K21" s="246"/>
      <c r="L21" s="246"/>
      <c r="M21" s="246"/>
      <c r="N21" s="246"/>
      <c r="O21" s="246"/>
    </row>
    <row r="22" spans="2:15" ht="19.5" customHeight="1">
      <c r="B22" s="43"/>
      <c r="C22" s="70"/>
      <c r="D22" s="70"/>
      <c r="E22" s="67"/>
      <c r="F22" s="279"/>
      <c r="G22" s="257"/>
      <c r="H22" s="257"/>
      <c r="I22" s="257"/>
      <c r="J22" s="246"/>
      <c r="K22" s="246"/>
      <c r="L22" s="246"/>
      <c r="M22" s="246"/>
      <c r="N22" s="246"/>
      <c r="O22" s="246"/>
    </row>
    <row r="23" spans="2:15" ht="19.5" customHeight="1">
      <c r="B23" s="43"/>
      <c r="C23" s="70"/>
      <c r="D23" s="70"/>
      <c r="E23" s="67"/>
      <c r="F23" s="279"/>
      <c r="G23" s="257"/>
      <c r="H23" s="257"/>
      <c r="I23" s="257"/>
      <c r="J23" s="246"/>
      <c r="K23" s="246"/>
      <c r="L23" s="246"/>
      <c r="M23" s="246"/>
      <c r="N23" s="246"/>
      <c r="O23" s="246"/>
    </row>
    <row r="24" spans="2:15" ht="19.5" customHeight="1">
      <c r="B24" s="43"/>
      <c r="C24" s="70"/>
      <c r="D24" s="70"/>
      <c r="E24" s="67"/>
      <c r="F24" s="279"/>
      <c r="G24" s="257"/>
      <c r="H24" s="257"/>
      <c r="I24" s="257"/>
      <c r="J24" s="246"/>
      <c r="K24" s="246"/>
      <c r="L24" s="246"/>
      <c r="M24" s="246"/>
      <c r="N24" s="246"/>
      <c r="O24" s="246"/>
    </row>
    <row r="25" spans="2:15" ht="19.5" customHeight="1">
      <c r="B25" s="43"/>
      <c r="C25" s="70"/>
      <c r="D25" s="70"/>
      <c r="E25" s="67"/>
      <c r="F25" s="279"/>
      <c r="G25" s="257"/>
      <c r="H25" s="257"/>
      <c r="I25" s="257"/>
      <c r="J25" s="246"/>
      <c r="K25" s="246"/>
      <c r="L25" s="246"/>
      <c r="M25" s="246"/>
      <c r="N25" s="246"/>
      <c r="O25" s="246"/>
    </row>
    <row r="26" spans="2:6" ht="19.5" customHeight="1">
      <c r="B26" s="43"/>
      <c r="C26" s="70"/>
      <c r="D26" s="70"/>
      <c r="E26" s="67"/>
      <c r="F26" s="279"/>
    </row>
    <row r="27" spans="2:6" ht="19.5" customHeight="1">
      <c r="B27" s="43"/>
      <c r="C27" s="70"/>
      <c r="D27" s="70"/>
      <c r="E27" s="67"/>
      <c r="F27" s="279"/>
    </row>
    <row r="28" spans="2:6" ht="19.5" customHeight="1">
      <c r="B28" s="43"/>
      <c r="C28" s="70"/>
      <c r="D28" s="70"/>
      <c r="E28" s="67"/>
      <c r="F28" s="279"/>
    </row>
    <row r="29" spans="2:6" ht="19.5" customHeight="1">
      <c r="B29" s="43"/>
      <c r="C29" s="70"/>
      <c r="D29" s="70"/>
      <c r="E29" s="67"/>
      <c r="F29" s="279"/>
    </row>
    <row r="30" spans="2:6" ht="19.5" customHeight="1">
      <c r="B30" s="43"/>
      <c r="C30" s="70"/>
      <c r="D30" s="70"/>
      <c r="E30" s="67"/>
      <c r="F30" s="279"/>
    </row>
    <row r="31" spans="2:6" ht="19.5" customHeight="1">
      <c r="B31" s="43"/>
      <c r="C31" s="70"/>
      <c r="D31" s="70"/>
      <c r="E31" s="67"/>
      <c r="F31" s="279"/>
    </row>
    <row r="32" spans="2:6" ht="19.5" customHeight="1">
      <c r="B32" s="43"/>
      <c r="C32" s="70"/>
      <c r="D32" s="70"/>
      <c r="E32" s="67"/>
      <c r="F32" s="279"/>
    </row>
    <row r="33" spans="2:6" ht="19.5" customHeight="1">
      <c r="B33" s="43"/>
      <c r="C33" s="70"/>
      <c r="D33" s="70"/>
      <c r="E33" s="67"/>
      <c r="F33" s="279"/>
    </row>
    <row r="34" spans="2:6" ht="19.5" customHeight="1">
      <c r="B34" s="43"/>
      <c r="C34" s="70"/>
      <c r="D34" s="70"/>
      <c r="E34" s="67"/>
      <c r="F34" s="279"/>
    </row>
    <row r="35" spans="2:6" ht="19.5" customHeight="1">
      <c r="B35" s="43"/>
      <c r="C35" s="70"/>
      <c r="D35" s="70"/>
      <c r="E35" s="67"/>
      <c r="F35" s="279"/>
    </row>
    <row r="36" spans="2:6" ht="19.5" customHeight="1">
      <c r="B36" s="43"/>
      <c r="C36" s="70"/>
      <c r="D36" s="70"/>
      <c r="E36" s="67"/>
      <c r="F36" s="279"/>
    </row>
    <row r="37" spans="2:6" ht="19.5" customHeight="1">
      <c r="B37" s="43"/>
      <c r="C37" s="70"/>
      <c r="D37" s="70"/>
      <c r="E37" s="67"/>
      <c r="F37" s="279"/>
    </row>
    <row r="38" spans="2:6" ht="19.5" customHeight="1">
      <c r="B38" s="43"/>
      <c r="C38" s="70"/>
      <c r="D38" s="70"/>
      <c r="E38" s="67"/>
      <c r="F38" s="279"/>
    </row>
    <row r="39" spans="2:6" ht="19.5" customHeight="1">
      <c r="B39" s="43"/>
      <c r="C39" s="70"/>
      <c r="D39" s="70"/>
      <c r="E39" s="67"/>
      <c r="F39" s="279"/>
    </row>
    <row r="40" spans="2:6" ht="19.5" customHeight="1">
      <c r="B40" s="43"/>
      <c r="C40" s="70"/>
      <c r="D40" s="70"/>
      <c r="E40" s="67"/>
      <c r="F40" s="279"/>
    </row>
    <row r="41" spans="2:6" ht="19.5" customHeight="1">
      <c r="B41" s="43"/>
      <c r="C41" s="70"/>
      <c r="D41" s="70"/>
      <c r="E41" s="67"/>
      <c r="F41" s="279"/>
    </row>
    <row r="42" spans="2:6" ht="19.5" customHeight="1">
      <c r="B42" s="43"/>
      <c r="C42" s="70"/>
      <c r="D42" s="70"/>
      <c r="E42" s="67"/>
      <c r="F42" s="279"/>
    </row>
    <row r="43" spans="2:6" ht="19.5" customHeight="1">
      <c r="B43" s="43"/>
      <c r="C43" s="70"/>
      <c r="D43" s="70"/>
      <c r="E43" s="67"/>
      <c r="F43" s="279"/>
    </row>
    <row r="44" spans="2:6" ht="19.5" customHeight="1">
      <c r="B44" s="43"/>
      <c r="C44" s="70"/>
      <c r="D44" s="70"/>
      <c r="E44" s="67"/>
      <c r="F44" s="279"/>
    </row>
    <row r="45" spans="2:6" ht="19.5" customHeight="1">
      <c r="B45" s="43"/>
      <c r="C45" s="70"/>
      <c r="D45" s="70"/>
      <c r="E45" s="67"/>
      <c r="F45" s="279"/>
    </row>
    <row r="46" spans="2:12" ht="19.5" customHeight="1">
      <c r="B46" s="38"/>
      <c r="C46" s="71"/>
      <c r="D46" s="71"/>
      <c r="E46" s="59"/>
      <c r="F46" s="280"/>
      <c r="G46" s="20"/>
      <c r="H46" s="20"/>
      <c r="I46" s="20"/>
      <c r="J46"/>
      <c r="K46"/>
      <c r="L46"/>
    </row>
    <row r="47" spans="2:12" ht="19.5" customHeight="1">
      <c r="B47" s="38"/>
      <c r="C47" s="71"/>
      <c r="D47" s="71"/>
      <c r="E47" s="59"/>
      <c r="F47" s="280"/>
      <c r="G47" s="20"/>
      <c r="H47" s="20"/>
      <c r="I47" s="20"/>
      <c r="J47"/>
      <c r="K47"/>
      <c r="L47"/>
    </row>
    <row r="48" spans="2:12" ht="19.5" customHeight="1">
      <c r="B48" s="38"/>
      <c r="C48" s="71"/>
      <c r="D48" s="71"/>
      <c r="E48" s="59"/>
      <c r="F48" s="280"/>
      <c r="G48" s="20"/>
      <c r="H48" s="20"/>
      <c r="I48" s="20"/>
      <c r="J48"/>
      <c r="K48"/>
      <c r="L48"/>
    </row>
    <row r="49" spans="2:12" ht="19.5" customHeight="1">
      <c r="B49" s="38"/>
      <c r="C49" s="71"/>
      <c r="D49" s="71"/>
      <c r="E49" s="59"/>
      <c r="F49" s="280"/>
      <c r="G49" s="20"/>
      <c r="H49" s="20"/>
      <c r="I49" s="20"/>
      <c r="J49"/>
      <c r="K49"/>
      <c r="L49"/>
    </row>
    <row r="50" spans="2:12" ht="19.5" customHeight="1">
      <c r="B50" s="38"/>
      <c r="C50" s="59"/>
      <c r="D50" s="59"/>
      <c r="E50" s="59"/>
      <c r="F50" s="280"/>
      <c r="G50" s="20"/>
      <c r="H50" s="20"/>
      <c r="I50" s="20"/>
      <c r="J50"/>
      <c r="K50"/>
      <c r="L50"/>
    </row>
    <row r="51" spans="2:12" ht="19.5" customHeight="1">
      <c r="B51" s="38"/>
      <c r="C51" s="59"/>
      <c r="D51" s="59"/>
      <c r="E51" s="59"/>
      <c r="F51" s="280"/>
      <c r="G51" s="20"/>
      <c r="H51" s="20"/>
      <c r="I51" s="20"/>
      <c r="J51"/>
      <c r="K51"/>
      <c r="L51"/>
    </row>
    <row r="52" spans="1:12" s="3" customFormat="1" ht="19.5" customHeight="1">
      <c r="A52" s="12"/>
      <c r="B52" s="38"/>
      <c r="C52" s="59"/>
      <c r="D52" s="59"/>
      <c r="E52" s="59"/>
      <c r="F52" s="280"/>
      <c r="G52" s="20"/>
      <c r="H52" s="20"/>
      <c r="I52" s="20"/>
      <c r="J52"/>
      <c r="K52"/>
      <c r="L52"/>
    </row>
    <row r="53" spans="2:12" ht="19.5" customHeight="1">
      <c r="B53" s="38"/>
      <c r="C53" s="59"/>
      <c r="D53" s="59"/>
      <c r="E53" s="59"/>
      <c r="F53" s="280"/>
      <c r="G53" s="20"/>
      <c r="H53" s="20"/>
      <c r="I53" s="20"/>
      <c r="J53"/>
      <c r="K53"/>
      <c r="L53"/>
    </row>
    <row r="54" spans="2:12" ht="19.5" customHeight="1">
      <c r="B54" s="38"/>
      <c r="C54" s="59"/>
      <c r="D54" s="59"/>
      <c r="E54" s="59"/>
      <c r="F54" s="280"/>
      <c r="G54" s="20"/>
      <c r="H54" s="20"/>
      <c r="I54" s="20"/>
      <c r="J54"/>
      <c r="K54"/>
      <c r="L54"/>
    </row>
    <row r="55" spans="1:12" ht="14.25">
      <c r="A55" s="20"/>
      <c r="B55" s="20"/>
      <c r="C55" s="20"/>
      <c r="D55" s="20"/>
      <c r="E55" s="20"/>
      <c r="F55" s="20"/>
      <c r="G55" s="20"/>
      <c r="H55" s="20"/>
      <c r="I55" s="20"/>
      <c r="J55"/>
      <c r="K55"/>
      <c r="L55"/>
    </row>
    <row r="56" spans="1:12" ht="14.25">
      <c r="A56" s="20"/>
      <c r="B56" s="20"/>
      <c r="C56" s="20"/>
      <c r="D56" s="20"/>
      <c r="E56" s="20"/>
      <c r="F56" s="20"/>
      <c r="G56" s="20"/>
      <c r="H56" s="20"/>
      <c r="I56" s="20"/>
      <c r="J56"/>
      <c r="K56"/>
      <c r="L56"/>
    </row>
    <row r="57" spans="1:12" ht="14.25">
      <c r="A57" s="20"/>
      <c r="B57" s="20"/>
      <c r="C57" s="20"/>
      <c r="D57" s="20"/>
      <c r="E57" s="20"/>
      <c r="F57" s="20"/>
      <c r="G57" s="20"/>
      <c r="H57" s="20"/>
      <c r="I57" s="20"/>
      <c r="J57"/>
      <c r="K57"/>
      <c r="L57"/>
    </row>
    <row r="58" spans="1:12" ht="14.25">
      <c r="A58" s="20"/>
      <c r="B58" s="20"/>
      <c r="C58" s="20"/>
      <c r="D58" s="20"/>
      <c r="E58" s="20"/>
      <c r="F58" s="20"/>
      <c r="G58" s="20"/>
      <c r="H58" s="20"/>
      <c r="I58" s="20"/>
      <c r="J58"/>
      <c r="K58"/>
      <c r="L58"/>
    </row>
    <row r="59" spans="1:12" s="3" customFormat="1" ht="15">
      <c r="A59" s="20"/>
      <c r="B59" s="20"/>
      <c r="C59" s="20"/>
      <c r="D59" s="20"/>
      <c r="E59" s="20"/>
      <c r="F59" s="20"/>
      <c r="G59" s="20"/>
      <c r="H59" s="20"/>
      <c r="I59" s="20"/>
      <c r="J59"/>
      <c r="K59"/>
      <c r="L59"/>
    </row>
    <row r="60" spans="1:12" ht="14.25">
      <c r="A60" s="20"/>
      <c r="B60" s="20"/>
      <c r="C60" s="20"/>
      <c r="D60" s="20"/>
      <c r="E60" s="20"/>
      <c r="F60" s="20"/>
      <c r="G60" s="20"/>
      <c r="H60" s="20"/>
      <c r="I60" s="20"/>
      <c r="J60"/>
      <c r="K60"/>
      <c r="L60"/>
    </row>
    <row r="61" spans="1:12" ht="14.25">
      <c r="A61" s="20"/>
      <c r="B61" s="20"/>
      <c r="C61" s="20"/>
      <c r="D61" s="20"/>
      <c r="E61" s="20"/>
      <c r="F61" s="20"/>
      <c r="G61" s="20"/>
      <c r="H61" s="20"/>
      <c r="I61" s="20"/>
      <c r="J61"/>
      <c r="K61"/>
      <c r="L61"/>
    </row>
    <row r="62" spans="1:12" ht="14.25">
      <c r="A62" s="20"/>
      <c r="B62" s="20"/>
      <c r="C62" s="20"/>
      <c r="D62" s="20"/>
      <c r="E62" s="20"/>
      <c r="F62" s="20"/>
      <c r="G62" s="20"/>
      <c r="H62" s="20"/>
      <c r="I62" s="20"/>
      <c r="J62"/>
      <c r="K62"/>
      <c r="L62"/>
    </row>
    <row r="63" spans="1:12" ht="14.25">
      <c r="A63" s="20"/>
      <c r="B63" s="20"/>
      <c r="C63" s="20"/>
      <c r="D63" s="20"/>
      <c r="E63" s="20"/>
      <c r="F63" s="20"/>
      <c r="G63" s="20"/>
      <c r="H63" s="20"/>
      <c r="I63" s="20"/>
      <c r="J63"/>
      <c r="K63"/>
      <c r="L63"/>
    </row>
    <row r="64" spans="1:12" ht="14.25">
      <c r="A64" s="20"/>
      <c r="B64" s="20"/>
      <c r="C64" s="20"/>
      <c r="D64" s="20"/>
      <c r="E64" s="20"/>
      <c r="F64" s="20"/>
      <c r="G64" s="20"/>
      <c r="H64" s="20"/>
      <c r="I64" s="20"/>
      <c r="J64"/>
      <c r="K64"/>
      <c r="L64"/>
    </row>
    <row r="65" spans="1:12" ht="14.25">
      <c r="A65" s="20"/>
      <c r="B65" s="20"/>
      <c r="C65" s="20"/>
      <c r="D65" s="20"/>
      <c r="E65" s="20"/>
      <c r="F65" s="20"/>
      <c r="G65" s="20"/>
      <c r="H65" s="20"/>
      <c r="I65" s="20"/>
      <c r="J65"/>
      <c r="K65"/>
      <c r="L65"/>
    </row>
    <row r="66" spans="1:12" ht="14.25">
      <c r="A66" s="20"/>
      <c r="B66" s="20"/>
      <c r="C66" s="20"/>
      <c r="D66" s="20"/>
      <c r="E66" s="20"/>
      <c r="F66" s="20"/>
      <c r="G66" s="20"/>
      <c r="H66" s="20"/>
      <c r="I66" s="20"/>
      <c r="J66"/>
      <c r="K66"/>
      <c r="L66"/>
    </row>
    <row r="67" spans="1:12" s="3" customFormat="1" ht="15">
      <c r="A67" s="20"/>
      <c r="B67" s="20"/>
      <c r="C67" s="20"/>
      <c r="D67" s="20"/>
      <c r="E67" s="20"/>
      <c r="F67" s="20"/>
      <c r="G67" s="20"/>
      <c r="H67" s="20"/>
      <c r="I67" s="20"/>
      <c r="J67"/>
      <c r="K67"/>
      <c r="L67"/>
    </row>
    <row r="68" spans="1:12" ht="14.25">
      <c r="A68" s="20"/>
      <c r="B68" s="20"/>
      <c r="C68" s="20"/>
      <c r="D68" s="20"/>
      <c r="E68" s="20"/>
      <c r="F68" s="20"/>
      <c r="G68" s="20"/>
      <c r="H68" s="20"/>
      <c r="I68" s="20"/>
      <c r="J68"/>
      <c r="K68"/>
      <c r="L68"/>
    </row>
    <row r="69" spans="1:12" ht="14.25">
      <c r="A69" s="20"/>
      <c r="B69" s="20"/>
      <c r="C69" s="20"/>
      <c r="D69" s="20"/>
      <c r="E69" s="20"/>
      <c r="F69" s="20"/>
      <c r="G69" s="20"/>
      <c r="H69" s="20"/>
      <c r="I69" s="20"/>
      <c r="J69"/>
      <c r="K69"/>
      <c r="L69"/>
    </row>
    <row r="70" spans="1:12" ht="14.25">
      <c r="A70" s="20"/>
      <c r="B70" s="20"/>
      <c r="C70" s="20"/>
      <c r="D70" s="20"/>
      <c r="E70" s="20"/>
      <c r="F70" s="20"/>
      <c r="G70" s="20"/>
      <c r="H70" s="20"/>
      <c r="I70" s="20"/>
      <c r="J70"/>
      <c r="K70"/>
      <c r="L70"/>
    </row>
  </sheetData>
  <sheetProtection/>
  <mergeCells count="8">
    <mergeCell ref="G15:J15"/>
    <mergeCell ref="G16:J16"/>
    <mergeCell ref="A1:E1"/>
    <mergeCell ref="A2:E2"/>
    <mergeCell ref="A3:E3"/>
    <mergeCell ref="Q3:Y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Y70"/>
  <sheetViews>
    <sheetView zoomScale="85" zoomScaleNormal="85" zoomScalePageLayoutView="0" workbookViewId="0" topLeftCell="N1">
      <selection activeCell="S15" sqref="S15:V16"/>
    </sheetView>
  </sheetViews>
  <sheetFormatPr defaultColWidth="6.57421875" defaultRowHeight="15"/>
  <cols>
    <col min="1" max="1" width="2.57421875" style="12" bestFit="1" customWidth="1"/>
    <col min="2" max="3" width="15.140625" style="12" bestFit="1" customWidth="1"/>
    <col min="4" max="4" width="15.140625" style="12" customWidth="1"/>
    <col min="5" max="6" width="15.00390625" style="12" customWidth="1"/>
    <col min="7" max="7" width="18.140625" style="12" bestFit="1" customWidth="1"/>
    <col min="8" max="8" width="8.8515625" style="12" customWidth="1"/>
    <col min="9" max="9" width="8.57421875" style="12" customWidth="1"/>
    <col min="10" max="10" width="9.8515625" style="1" customWidth="1"/>
    <col min="11" max="11" width="12.57421875" style="1" customWidth="1"/>
    <col min="12" max="12" width="7.57421875" style="1" customWidth="1"/>
    <col min="13" max="13" width="6.8515625" style="1" customWidth="1"/>
    <col min="14" max="249" width="8.8515625" style="1" customWidth="1"/>
    <col min="250" max="250" width="24.57421875" style="1" customWidth="1"/>
    <col min="251" max="251" width="6.00390625" style="1" bestFit="1" customWidth="1"/>
    <col min="252" max="255" width="5.8515625" style="1" bestFit="1" customWidth="1"/>
    <col min="256" max="16384" width="6.57421875" style="1" bestFit="1" customWidth="1"/>
  </cols>
  <sheetData>
    <row r="1" spans="1:16" ht="20.25" customHeight="1">
      <c r="A1" s="301" t="s">
        <v>110</v>
      </c>
      <c r="B1" s="330"/>
      <c r="C1" s="330"/>
      <c r="D1" s="330"/>
      <c r="E1" s="330"/>
      <c r="F1" s="190"/>
      <c r="G1" s="252"/>
      <c r="H1" s="252"/>
      <c r="I1" s="252"/>
      <c r="J1" s="252"/>
      <c r="K1" s="252"/>
      <c r="L1" s="247"/>
      <c r="M1" s="247"/>
      <c r="N1" s="247"/>
      <c r="O1" s="247"/>
      <c r="P1" s="247"/>
    </row>
    <row r="2" spans="1:16" ht="20.25" customHeight="1">
      <c r="A2" s="301" t="s">
        <v>0</v>
      </c>
      <c r="B2" s="330"/>
      <c r="C2" s="330"/>
      <c r="D2" s="330"/>
      <c r="E2" s="330"/>
      <c r="F2" s="190"/>
      <c r="G2" s="253"/>
      <c r="H2" s="34"/>
      <c r="I2" s="34"/>
      <c r="J2" s="251"/>
      <c r="K2" s="251"/>
      <c r="L2" s="246"/>
      <c r="M2" s="246"/>
      <c r="N2" s="246"/>
      <c r="O2" s="246"/>
      <c r="P2" s="246"/>
    </row>
    <row r="3" spans="1:25" ht="20.25" customHeight="1">
      <c r="A3" s="301" t="s">
        <v>214</v>
      </c>
      <c r="B3" s="330"/>
      <c r="C3" s="330"/>
      <c r="D3" s="330"/>
      <c r="E3" s="330"/>
      <c r="F3" s="190"/>
      <c r="G3" s="78"/>
      <c r="H3" s="153"/>
      <c r="I3" s="78" t="s">
        <v>230</v>
      </c>
      <c r="J3" s="89" t="s">
        <v>231</v>
      </c>
      <c r="K3" s="89" t="s">
        <v>232</v>
      </c>
      <c r="L3" s="246"/>
      <c r="M3" s="247"/>
      <c r="N3" s="247"/>
      <c r="O3" s="246"/>
      <c r="P3" s="246"/>
      <c r="Q3" s="355" t="s">
        <v>254</v>
      </c>
      <c r="R3" s="355"/>
      <c r="S3" s="355"/>
      <c r="T3" s="355"/>
      <c r="U3" s="355"/>
      <c r="V3" s="355"/>
      <c r="W3" s="355"/>
      <c r="X3" s="355"/>
      <c r="Y3" s="355"/>
    </row>
    <row r="4" spans="1:25" ht="32.25" customHeight="1">
      <c r="A4" s="301" t="s">
        <v>215</v>
      </c>
      <c r="B4" s="330"/>
      <c r="C4" s="330"/>
      <c r="D4" s="330"/>
      <c r="E4" s="330"/>
      <c r="F4" s="190"/>
      <c r="G4" s="78" t="s">
        <v>256</v>
      </c>
      <c r="H4" s="150"/>
      <c r="I4" s="151"/>
      <c r="J4" s="223" t="s">
        <v>233</v>
      </c>
      <c r="K4" s="223">
        <v>3</v>
      </c>
      <c r="L4" s="246"/>
      <c r="M4" s="247"/>
      <c r="N4" s="247"/>
      <c r="O4" s="246"/>
      <c r="P4" s="246"/>
      <c r="Q4" s="355"/>
      <c r="R4" s="355"/>
      <c r="S4" s="355"/>
      <c r="T4" s="355"/>
      <c r="U4" s="355"/>
      <c r="V4" s="355"/>
      <c r="W4" s="355"/>
      <c r="X4" s="355"/>
      <c r="Y4" s="355"/>
    </row>
    <row r="5" spans="1:25" ht="20.25" customHeight="1">
      <c r="A5" s="301" t="s">
        <v>216</v>
      </c>
      <c r="B5" s="330"/>
      <c r="C5" s="330"/>
      <c r="D5" s="330"/>
      <c r="E5" s="330"/>
      <c r="F5" s="190"/>
      <c r="G5" s="78" t="s">
        <v>234</v>
      </c>
      <c r="H5" s="156">
        <f>D12</f>
        <v>97.43589743589743</v>
      </c>
      <c r="I5" s="151"/>
      <c r="J5" s="224" t="s">
        <v>235</v>
      </c>
      <c r="K5" s="224">
        <v>2</v>
      </c>
      <c r="L5" s="246"/>
      <c r="M5" s="247"/>
      <c r="N5" s="247"/>
      <c r="O5" s="246"/>
      <c r="P5" s="246"/>
      <c r="Q5" s="355"/>
      <c r="R5" s="355"/>
      <c r="S5" s="355"/>
      <c r="T5" s="355"/>
      <c r="U5" s="355"/>
      <c r="V5" s="355"/>
      <c r="W5" s="355"/>
      <c r="X5" s="355"/>
      <c r="Y5" s="355"/>
    </row>
    <row r="6" spans="2:25" ht="20.25" customHeight="1">
      <c r="B6" s="52" t="s">
        <v>1</v>
      </c>
      <c r="C6" s="14" t="s">
        <v>76</v>
      </c>
      <c r="D6" s="124"/>
      <c r="E6" s="124" t="s">
        <v>77</v>
      </c>
      <c r="F6" s="127"/>
      <c r="G6" s="78" t="s">
        <v>236</v>
      </c>
      <c r="H6" s="156">
        <f>F12</f>
        <v>94.87179487179486</v>
      </c>
      <c r="I6" s="151"/>
      <c r="J6" s="225" t="s">
        <v>237</v>
      </c>
      <c r="K6" s="225">
        <v>1</v>
      </c>
      <c r="L6" s="246"/>
      <c r="M6" s="247"/>
      <c r="N6" s="247"/>
      <c r="O6" s="246"/>
      <c r="P6" s="246"/>
      <c r="Q6" s="355"/>
      <c r="R6" s="355"/>
      <c r="S6" s="355"/>
      <c r="T6" s="355"/>
      <c r="U6" s="355"/>
      <c r="V6" s="355"/>
      <c r="W6" s="355"/>
      <c r="X6" s="355"/>
      <c r="Y6" s="355"/>
    </row>
    <row r="7" spans="2:25" ht="42.75" customHeight="1">
      <c r="B7" s="52" t="s">
        <v>2</v>
      </c>
      <c r="C7" s="53" t="s">
        <v>78</v>
      </c>
      <c r="D7" s="207"/>
      <c r="E7" s="207" t="s">
        <v>78</v>
      </c>
      <c r="F7" s="193"/>
      <c r="G7" s="78" t="s">
        <v>238</v>
      </c>
      <c r="H7" s="162">
        <f>AVERAGE(H5:H6)</f>
        <v>96.15384615384615</v>
      </c>
      <c r="I7" s="163">
        <v>0.6</v>
      </c>
      <c r="J7" s="226" t="s">
        <v>239</v>
      </c>
      <c r="K7" s="226">
        <v>0</v>
      </c>
      <c r="L7" s="246"/>
      <c r="M7" s="246"/>
      <c r="N7" s="246"/>
      <c r="O7" s="246"/>
      <c r="P7" s="246"/>
      <c r="Q7" s="355"/>
      <c r="R7" s="355"/>
      <c r="S7" s="355"/>
      <c r="T7" s="355"/>
      <c r="U7" s="355"/>
      <c r="V7" s="355"/>
      <c r="W7" s="355"/>
      <c r="X7" s="355"/>
      <c r="Y7" s="355"/>
    </row>
    <row r="8" spans="2:11" ht="24.75" customHeight="1">
      <c r="B8" s="52" t="s">
        <v>3</v>
      </c>
      <c r="C8" s="53" t="s">
        <v>4</v>
      </c>
      <c r="D8" s="53"/>
      <c r="E8" s="53" t="s">
        <v>84</v>
      </c>
      <c r="F8" s="193"/>
      <c r="G8" s="78" t="s">
        <v>240</v>
      </c>
      <c r="H8" s="166" t="s">
        <v>114</v>
      </c>
      <c r="I8" s="167"/>
      <c r="J8" s="167"/>
      <c r="K8" s="167"/>
    </row>
    <row r="9" spans="2:25" ht="24.75" customHeight="1">
      <c r="B9" s="52" t="s">
        <v>5</v>
      </c>
      <c r="C9" s="53" t="s">
        <v>212</v>
      </c>
      <c r="D9" s="53"/>
      <c r="E9" s="53" t="s">
        <v>212</v>
      </c>
      <c r="F9" s="53"/>
      <c r="G9" s="21"/>
      <c r="H9" s="16" t="s">
        <v>76</v>
      </c>
      <c r="I9" s="16" t="s">
        <v>77</v>
      </c>
      <c r="J9" s="5" t="s">
        <v>90</v>
      </c>
      <c r="K9" s="54" t="s">
        <v>82</v>
      </c>
      <c r="L9" s="54" t="s">
        <v>89</v>
      </c>
      <c r="M9" s="29" t="s">
        <v>97</v>
      </c>
      <c r="N9" s="29" t="s">
        <v>98</v>
      </c>
      <c r="O9" s="29" t="s">
        <v>99</v>
      </c>
      <c r="P9" s="29" t="s">
        <v>100</v>
      </c>
      <c r="Q9" s="29" t="s">
        <v>101</v>
      </c>
      <c r="R9" s="29" t="s">
        <v>102</v>
      </c>
      <c r="S9" s="29" t="s">
        <v>103</v>
      </c>
      <c r="T9" s="29" t="s">
        <v>104</v>
      </c>
      <c r="U9" s="29" t="s">
        <v>109</v>
      </c>
      <c r="V9" s="29" t="s">
        <v>105</v>
      </c>
      <c r="W9" s="29" t="s">
        <v>106</v>
      </c>
      <c r="X9" s="29" t="s">
        <v>107</v>
      </c>
      <c r="Y9" s="29" t="s">
        <v>108</v>
      </c>
    </row>
    <row r="10" spans="2:25" ht="24.75" customHeight="1">
      <c r="B10" s="52" t="s">
        <v>8</v>
      </c>
      <c r="C10" s="53">
        <v>50</v>
      </c>
      <c r="D10" s="86">
        <f>0.55*C10</f>
        <v>27.500000000000004</v>
      </c>
      <c r="E10" s="19">
        <v>50</v>
      </c>
      <c r="F10" s="86">
        <f>0.55*E10</f>
        <v>27.500000000000004</v>
      </c>
      <c r="G10" s="66" t="s">
        <v>6</v>
      </c>
      <c r="H10" s="16">
        <f>$H$6</f>
        <v>94.87179487179486</v>
      </c>
      <c r="I10" s="16">
        <f>$I$6</f>
        <v>0</v>
      </c>
      <c r="J10" s="25">
        <f>$H$7</f>
        <v>96.15384615384615</v>
      </c>
      <c r="K10" s="46">
        <v>2</v>
      </c>
      <c r="L10" s="46">
        <v>3</v>
      </c>
      <c r="M10" s="46">
        <v>2</v>
      </c>
      <c r="N10" s="46">
        <v>3</v>
      </c>
      <c r="O10" s="46">
        <v>3</v>
      </c>
      <c r="P10" s="46">
        <v>2</v>
      </c>
      <c r="Q10" s="46">
        <v>2</v>
      </c>
      <c r="R10" s="46">
        <v>3</v>
      </c>
      <c r="S10" s="31"/>
      <c r="T10" s="31"/>
      <c r="U10" s="31"/>
      <c r="V10" s="31"/>
      <c r="W10" s="39">
        <v>3</v>
      </c>
      <c r="X10" s="39">
        <v>3</v>
      </c>
      <c r="Y10" s="39">
        <v>3</v>
      </c>
    </row>
    <row r="11" spans="1:25" ht="19.5" customHeight="1">
      <c r="A11" s="12">
        <v>1</v>
      </c>
      <c r="B11" s="43">
        <v>170101110005</v>
      </c>
      <c r="C11" s="70">
        <v>44</v>
      </c>
      <c r="D11" s="75">
        <f>COUNTIF(C11:C49,"&gt;="&amp;D10)</f>
        <v>38</v>
      </c>
      <c r="E11" s="67">
        <v>45</v>
      </c>
      <c r="F11" s="75">
        <f>COUNTIF(E11:E49,"&gt;="&amp;F10)</f>
        <v>37</v>
      </c>
      <c r="G11" s="66" t="s">
        <v>7</v>
      </c>
      <c r="H11" s="16">
        <f>$H$6</f>
        <v>94.87179487179486</v>
      </c>
      <c r="I11" s="16">
        <f>$I$6</f>
        <v>0</v>
      </c>
      <c r="J11" s="25">
        <f>$H$7</f>
        <v>96.15384615384615</v>
      </c>
      <c r="K11" s="23">
        <v>1</v>
      </c>
      <c r="L11" s="23">
        <v>2</v>
      </c>
      <c r="M11" s="23">
        <v>1</v>
      </c>
      <c r="N11" s="23">
        <v>1</v>
      </c>
      <c r="O11" s="23">
        <v>2</v>
      </c>
      <c r="P11" s="23">
        <v>3</v>
      </c>
      <c r="Q11" s="23">
        <v>1</v>
      </c>
      <c r="R11" s="23">
        <v>1</v>
      </c>
      <c r="S11" s="31"/>
      <c r="T11" s="31"/>
      <c r="U11" s="31"/>
      <c r="V11" s="31"/>
      <c r="W11" s="39">
        <v>3</v>
      </c>
      <c r="X11" s="39">
        <v>3</v>
      </c>
      <c r="Y11" s="39">
        <v>3</v>
      </c>
    </row>
    <row r="12" spans="1:25" ht="19.5" customHeight="1">
      <c r="A12" s="12">
        <v>2</v>
      </c>
      <c r="B12" s="43">
        <v>170101110007</v>
      </c>
      <c r="C12" s="70">
        <v>40</v>
      </c>
      <c r="D12" s="75">
        <f>D11/$A$49*100</f>
        <v>97.43589743589743</v>
      </c>
      <c r="E12" s="67">
        <v>38</v>
      </c>
      <c r="F12" s="75">
        <f>F11/$A$49*100</f>
        <v>94.87179487179486</v>
      </c>
      <c r="G12" s="66" t="s">
        <v>72</v>
      </c>
      <c r="H12" s="16">
        <f>$H$6</f>
        <v>94.87179487179486</v>
      </c>
      <c r="I12" s="16">
        <f>$I$6</f>
        <v>0</v>
      </c>
      <c r="J12" s="25">
        <f>$H$7</f>
        <v>96.15384615384615</v>
      </c>
      <c r="K12" s="46">
        <v>2</v>
      </c>
      <c r="L12" s="46">
        <v>1</v>
      </c>
      <c r="M12" s="46">
        <v>2</v>
      </c>
      <c r="N12" s="46">
        <v>3</v>
      </c>
      <c r="O12" s="46">
        <v>1</v>
      </c>
      <c r="P12" s="46">
        <v>2</v>
      </c>
      <c r="Q12" s="46">
        <v>2</v>
      </c>
      <c r="R12" s="46">
        <v>3</v>
      </c>
      <c r="S12" s="31"/>
      <c r="T12" s="31"/>
      <c r="U12" s="31"/>
      <c r="V12" s="31"/>
      <c r="W12" s="39">
        <v>3</v>
      </c>
      <c r="X12" s="39">
        <v>3</v>
      </c>
      <c r="Y12" s="39">
        <v>3</v>
      </c>
    </row>
    <row r="13" spans="1:25" ht="19.5" customHeight="1">
      <c r="A13" s="12">
        <v>3</v>
      </c>
      <c r="B13" s="43">
        <v>170101110010</v>
      </c>
      <c r="C13" s="70">
        <v>35</v>
      </c>
      <c r="D13" s="70"/>
      <c r="E13" s="67">
        <v>34</v>
      </c>
      <c r="F13" s="67"/>
      <c r="G13" s="66"/>
      <c r="H13" s="16"/>
      <c r="I13" s="16"/>
      <c r="J13" s="25"/>
      <c r="K13" s="23"/>
      <c r="L13" s="23"/>
      <c r="M13" s="23"/>
      <c r="N13" s="23"/>
      <c r="O13" s="23"/>
      <c r="P13" s="23"/>
      <c r="Q13" s="23"/>
      <c r="R13" s="23"/>
      <c r="S13" s="31"/>
      <c r="T13" s="31"/>
      <c r="U13" s="31"/>
      <c r="V13" s="31"/>
      <c r="W13" s="39"/>
      <c r="X13" s="39"/>
      <c r="Y13" s="39"/>
    </row>
    <row r="14" spans="1:25" ht="19.5" customHeight="1">
      <c r="A14" s="12">
        <v>4</v>
      </c>
      <c r="B14" s="43">
        <v>170101110011</v>
      </c>
      <c r="C14" s="70">
        <v>45</v>
      </c>
      <c r="D14" s="70"/>
      <c r="E14" s="67">
        <v>45</v>
      </c>
      <c r="F14" s="67"/>
      <c r="G14" s="66"/>
      <c r="H14" s="16"/>
      <c r="I14" s="16"/>
      <c r="J14" s="25"/>
      <c r="K14" s="34"/>
      <c r="L14" s="23"/>
      <c r="M14" s="39"/>
      <c r="N14" s="39"/>
      <c r="O14" s="39"/>
      <c r="P14" s="39"/>
      <c r="Q14" s="39"/>
      <c r="R14" s="39"/>
      <c r="S14" s="31"/>
      <c r="T14" s="31"/>
      <c r="U14" s="31"/>
      <c r="V14" s="31"/>
      <c r="W14" s="31"/>
      <c r="X14" s="31"/>
      <c r="Y14" s="31"/>
    </row>
    <row r="15" spans="1:25" ht="19.5" customHeight="1">
      <c r="A15" s="12">
        <v>5</v>
      </c>
      <c r="B15" s="43">
        <v>170101110013</v>
      </c>
      <c r="C15" s="70">
        <v>44</v>
      </c>
      <c r="D15" s="70"/>
      <c r="E15" s="67">
        <v>43</v>
      </c>
      <c r="F15" s="276"/>
      <c r="G15" s="319" t="s">
        <v>259</v>
      </c>
      <c r="H15" s="320"/>
      <c r="I15" s="320"/>
      <c r="J15" s="321"/>
      <c r="K15" s="25">
        <f>AVERAGE(K10:K12)</f>
        <v>1.6666666666666667</v>
      </c>
      <c r="L15" s="25">
        <f aca="true" t="shared" si="0" ref="L15:Y15">AVERAGE(L10:L12)</f>
        <v>2</v>
      </c>
      <c r="M15" s="25">
        <f t="shared" si="0"/>
        <v>1.6666666666666667</v>
      </c>
      <c r="N15" s="25">
        <f t="shared" si="0"/>
        <v>2.3333333333333335</v>
      </c>
      <c r="O15" s="25">
        <f t="shared" si="0"/>
        <v>2</v>
      </c>
      <c r="P15" s="25">
        <f t="shared" si="0"/>
        <v>2.3333333333333335</v>
      </c>
      <c r="Q15" s="25">
        <f t="shared" si="0"/>
        <v>1.6666666666666667</v>
      </c>
      <c r="R15" s="25">
        <f t="shared" si="0"/>
        <v>2.3333333333333335</v>
      </c>
      <c r="S15" s="25"/>
      <c r="T15" s="25"/>
      <c r="U15" s="25"/>
      <c r="V15" s="25"/>
      <c r="W15" s="25">
        <f t="shared" si="0"/>
        <v>3</v>
      </c>
      <c r="X15" s="25">
        <f t="shared" si="0"/>
        <v>3</v>
      </c>
      <c r="Y15" s="25">
        <f t="shared" si="0"/>
        <v>3</v>
      </c>
    </row>
    <row r="16" spans="1:25" ht="19.5" customHeight="1">
      <c r="A16" s="12">
        <v>6</v>
      </c>
      <c r="B16" s="43">
        <v>170101111017</v>
      </c>
      <c r="C16" s="70">
        <v>45</v>
      </c>
      <c r="D16" s="70"/>
      <c r="E16" s="67">
        <v>45</v>
      </c>
      <c r="F16" s="278"/>
      <c r="G16" s="351" t="s">
        <v>83</v>
      </c>
      <c r="H16" s="352"/>
      <c r="I16" s="352"/>
      <c r="J16" s="353"/>
      <c r="K16" s="120">
        <f aca="true" t="shared" si="1" ref="K16:Y16">K15*$H$7/100</f>
        <v>1.6025641025641024</v>
      </c>
      <c r="L16" s="120">
        <f t="shared" si="1"/>
        <v>1.923076923076923</v>
      </c>
      <c r="M16" s="120">
        <f t="shared" si="1"/>
        <v>1.6025641025641024</v>
      </c>
      <c r="N16" s="120">
        <f t="shared" si="1"/>
        <v>2.2435897435897436</v>
      </c>
      <c r="O16" s="120">
        <f t="shared" si="1"/>
        <v>1.923076923076923</v>
      </c>
      <c r="P16" s="120">
        <f t="shared" si="1"/>
        <v>2.2435897435897436</v>
      </c>
      <c r="Q16" s="120">
        <f t="shared" si="1"/>
        <v>1.6025641025641024</v>
      </c>
      <c r="R16" s="120">
        <f t="shared" si="1"/>
        <v>2.2435897435897436</v>
      </c>
      <c r="S16" s="120"/>
      <c r="T16" s="120"/>
      <c r="U16" s="120"/>
      <c r="V16" s="120"/>
      <c r="W16" s="120">
        <f t="shared" si="1"/>
        <v>2.8846153846153846</v>
      </c>
      <c r="X16" s="120">
        <f t="shared" si="1"/>
        <v>2.8846153846153846</v>
      </c>
      <c r="Y16" s="120">
        <f t="shared" si="1"/>
        <v>2.8846153846153846</v>
      </c>
    </row>
    <row r="17" spans="1:12" ht="19.5" customHeight="1">
      <c r="A17" s="12">
        <v>7</v>
      </c>
      <c r="B17" s="43">
        <v>170101111018</v>
      </c>
      <c r="C17" s="70">
        <v>46</v>
      </c>
      <c r="D17" s="277"/>
      <c r="E17" s="276">
        <v>43</v>
      </c>
      <c r="F17" s="279"/>
      <c r="G17" s="274"/>
      <c r="H17" s="274"/>
      <c r="I17" s="274"/>
      <c r="J17" s="274"/>
      <c r="K17" s="246"/>
      <c r="L17" s="246"/>
    </row>
    <row r="18" spans="1:18" ht="19.5" customHeight="1">
      <c r="A18" s="12">
        <v>8</v>
      </c>
      <c r="B18" s="43">
        <v>170301110006</v>
      </c>
      <c r="C18" s="70">
        <v>36</v>
      </c>
      <c r="D18" s="277"/>
      <c r="E18" s="276">
        <v>34</v>
      </c>
      <c r="F18" s="279"/>
      <c r="G18" s="257"/>
      <c r="H18" s="257"/>
      <c r="I18" s="257"/>
      <c r="J18" s="246"/>
      <c r="K18" s="245"/>
      <c r="L18" s="245"/>
      <c r="M18" s="69"/>
      <c r="N18" s="69"/>
      <c r="O18" s="69"/>
      <c r="P18" s="69"/>
      <c r="Q18" s="69"/>
      <c r="R18" s="69"/>
    </row>
    <row r="19" spans="1:12" ht="19.5" customHeight="1">
      <c r="A19" s="12">
        <v>9</v>
      </c>
      <c r="B19" s="43">
        <v>170301110007</v>
      </c>
      <c r="C19" s="70">
        <v>33</v>
      </c>
      <c r="D19" s="277"/>
      <c r="E19" s="276">
        <v>30</v>
      </c>
      <c r="F19" s="279"/>
      <c r="G19" s="247"/>
      <c r="H19" s="247"/>
      <c r="I19" s="247"/>
      <c r="J19" s="246"/>
      <c r="K19" s="246"/>
      <c r="L19" s="246"/>
    </row>
    <row r="20" spans="1:12" ht="19.5" customHeight="1">
      <c r="A20" s="12">
        <v>10</v>
      </c>
      <c r="B20" s="43">
        <v>170301110008</v>
      </c>
      <c r="C20" s="70">
        <v>40</v>
      </c>
      <c r="D20" s="277"/>
      <c r="E20" s="276">
        <v>40</v>
      </c>
      <c r="F20" s="279"/>
      <c r="G20" s="258"/>
      <c r="H20" s="246"/>
      <c r="I20" s="246"/>
      <c r="J20" s="246"/>
      <c r="K20" s="247"/>
      <c r="L20" s="246"/>
    </row>
    <row r="21" spans="1:12" ht="19.5" customHeight="1">
      <c r="A21" s="12">
        <v>11</v>
      </c>
      <c r="B21" s="43">
        <v>170301110012</v>
      </c>
      <c r="C21" s="70">
        <v>38</v>
      </c>
      <c r="D21" s="277"/>
      <c r="E21" s="276">
        <v>39</v>
      </c>
      <c r="F21" s="279"/>
      <c r="G21" s="258"/>
      <c r="H21" s="246"/>
      <c r="I21" s="246"/>
      <c r="J21" s="246"/>
      <c r="K21" s="246"/>
      <c r="L21" s="246"/>
    </row>
    <row r="22" spans="1:12" ht="19.5" customHeight="1">
      <c r="A22" s="12">
        <v>12</v>
      </c>
      <c r="B22" s="43">
        <v>170301110013</v>
      </c>
      <c r="C22" s="70">
        <v>39</v>
      </c>
      <c r="D22" s="277"/>
      <c r="E22" s="276">
        <v>41</v>
      </c>
      <c r="F22" s="279"/>
      <c r="G22" s="257"/>
      <c r="H22" s="257"/>
      <c r="I22" s="257"/>
      <c r="J22" s="246"/>
      <c r="K22" s="246"/>
      <c r="L22" s="246"/>
    </row>
    <row r="23" spans="1:6" ht="19.5" customHeight="1">
      <c r="A23" s="12">
        <v>13</v>
      </c>
      <c r="B23" s="43">
        <v>170301110016</v>
      </c>
      <c r="C23" s="70">
        <v>30</v>
      </c>
      <c r="D23" s="70"/>
      <c r="E23" s="67">
        <v>32</v>
      </c>
      <c r="F23" s="279"/>
    </row>
    <row r="24" spans="1:6" ht="19.5" customHeight="1">
      <c r="A24" s="12">
        <v>14</v>
      </c>
      <c r="B24" s="43">
        <v>170301110017</v>
      </c>
      <c r="C24" s="70">
        <v>38</v>
      </c>
      <c r="D24" s="70"/>
      <c r="E24" s="67">
        <v>38</v>
      </c>
      <c r="F24" s="279"/>
    </row>
    <row r="25" spans="1:6" ht="19.5" customHeight="1">
      <c r="A25" s="12">
        <v>15</v>
      </c>
      <c r="B25" s="43">
        <v>170301110019</v>
      </c>
      <c r="C25" s="70">
        <v>40</v>
      </c>
      <c r="D25" s="70"/>
      <c r="E25" s="67">
        <v>40</v>
      </c>
      <c r="F25" s="279"/>
    </row>
    <row r="26" spans="1:6" ht="19.5" customHeight="1">
      <c r="A26" s="12">
        <v>16</v>
      </c>
      <c r="B26" s="43">
        <v>170301110020</v>
      </c>
      <c r="C26" s="70">
        <v>30</v>
      </c>
      <c r="D26" s="70"/>
      <c r="E26" s="67">
        <v>36</v>
      </c>
      <c r="F26" s="279"/>
    </row>
    <row r="27" spans="1:6" ht="19.5" customHeight="1">
      <c r="A27" s="12">
        <v>17</v>
      </c>
      <c r="B27" s="43">
        <v>170301110021</v>
      </c>
      <c r="C27" s="70">
        <v>44</v>
      </c>
      <c r="D27" s="70"/>
      <c r="E27" s="67">
        <v>45</v>
      </c>
      <c r="F27" s="279"/>
    </row>
    <row r="28" spans="1:6" ht="19.5" customHeight="1">
      <c r="A28" s="12">
        <v>18</v>
      </c>
      <c r="B28" s="43">
        <v>170301110023</v>
      </c>
      <c r="C28" s="70">
        <v>45</v>
      </c>
      <c r="D28" s="70"/>
      <c r="E28" s="67">
        <v>46</v>
      </c>
      <c r="F28" s="279"/>
    </row>
    <row r="29" spans="1:6" ht="19.5" customHeight="1">
      <c r="A29" s="12">
        <v>19</v>
      </c>
      <c r="B29" s="43">
        <v>170301110025</v>
      </c>
      <c r="C29" s="70">
        <v>43</v>
      </c>
      <c r="D29" s="70"/>
      <c r="E29" s="67">
        <v>43</v>
      </c>
      <c r="F29" s="279"/>
    </row>
    <row r="30" spans="1:6" ht="19.5" customHeight="1">
      <c r="A30" s="12">
        <v>20</v>
      </c>
      <c r="B30" s="43">
        <v>170301110027</v>
      </c>
      <c r="C30" s="70">
        <v>32</v>
      </c>
      <c r="D30" s="70"/>
      <c r="E30" s="67">
        <v>35</v>
      </c>
      <c r="F30" s="279"/>
    </row>
    <row r="31" spans="1:6" ht="19.5" customHeight="1">
      <c r="A31" s="12">
        <v>21</v>
      </c>
      <c r="B31" s="43">
        <v>170301110028</v>
      </c>
      <c r="C31" s="70">
        <v>42</v>
      </c>
      <c r="D31" s="70"/>
      <c r="E31" s="67">
        <v>41</v>
      </c>
      <c r="F31" s="279"/>
    </row>
    <row r="32" spans="1:6" ht="19.5" customHeight="1">
      <c r="A32" s="12">
        <v>22</v>
      </c>
      <c r="B32" s="43">
        <v>170301110036</v>
      </c>
      <c r="C32" s="70">
        <v>40</v>
      </c>
      <c r="D32" s="70"/>
      <c r="E32" s="67">
        <v>42</v>
      </c>
      <c r="F32" s="279"/>
    </row>
    <row r="33" spans="1:6" ht="19.5" customHeight="1">
      <c r="A33" s="12">
        <v>23</v>
      </c>
      <c r="B33" s="43">
        <v>170301110037</v>
      </c>
      <c r="C33" s="70">
        <v>40</v>
      </c>
      <c r="D33" s="70"/>
      <c r="E33" s="67">
        <v>40</v>
      </c>
      <c r="F33" s="279"/>
    </row>
    <row r="34" spans="1:6" ht="19.5" customHeight="1">
      <c r="A34" s="12">
        <v>24</v>
      </c>
      <c r="B34" s="43">
        <v>170301110046</v>
      </c>
      <c r="C34" s="70">
        <v>36</v>
      </c>
      <c r="D34" s="70"/>
      <c r="E34" s="67">
        <v>34</v>
      </c>
      <c r="F34" s="279"/>
    </row>
    <row r="35" spans="1:6" ht="19.5" customHeight="1">
      <c r="A35" s="12">
        <v>25</v>
      </c>
      <c r="B35" s="43">
        <v>170301110047</v>
      </c>
      <c r="C35" s="70">
        <v>39</v>
      </c>
      <c r="D35" s="70"/>
      <c r="E35" s="67">
        <v>41</v>
      </c>
      <c r="F35" s="279"/>
    </row>
    <row r="36" spans="1:6" ht="19.5" customHeight="1">
      <c r="A36" s="12">
        <v>26</v>
      </c>
      <c r="B36" s="43">
        <v>170301110048</v>
      </c>
      <c r="C36" s="70">
        <v>0</v>
      </c>
      <c r="D36" s="70"/>
      <c r="E36" s="67">
        <v>0</v>
      </c>
      <c r="F36" s="279"/>
    </row>
    <row r="37" spans="1:6" ht="19.5" customHeight="1">
      <c r="A37" s="12">
        <v>27</v>
      </c>
      <c r="B37" s="43">
        <v>170301110050</v>
      </c>
      <c r="C37" s="70">
        <v>40</v>
      </c>
      <c r="D37" s="70"/>
      <c r="E37" s="67">
        <v>40</v>
      </c>
      <c r="F37" s="279"/>
    </row>
    <row r="38" spans="1:6" ht="19.5" customHeight="1">
      <c r="A38" s="12">
        <v>28</v>
      </c>
      <c r="B38" s="43">
        <v>170301110054</v>
      </c>
      <c r="C38" s="70">
        <v>40</v>
      </c>
      <c r="D38" s="70"/>
      <c r="E38" s="67">
        <v>40</v>
      </c>
      <c r="F38" s="279"/>
    </row>
    <row r="39" spans="1:6" ht="19.5" customHeight="1">
      <c r="A39" s="12">
        <v>29</v>
      </c>
      <c r="B39" s="43">
        <v>170301111056</v>
      </c>
      <c r="C39" s="70">
        <v>42</v>
      </c>
      <c r="D39" s="70"/>
      <c r="E39" s="67">
        <v>42</v>
      </c>
      <c r="F39" s="279"/>
    </row>
    <row r="40" spans="1:6" ht="19.5" customHeight="1">
      <c r="A40" s="12">
        <v>30</v>
      </c>
      <c r="B40" s="43">
        <v>170301111057</v>
      </c>
      <c r="C40" s="70">
        <v>41</v>
      </c>
      <c r="D40" s="70"/>
      <c r="E40" s="67">
        <v>43</v>
      </c>
      <c r="F40" s="279"/>
    </row>
    <row r="41" spans="1:6" ht="19.5" customHeight="1">
      <c r="A41" s="12">
        <v>31</v>
      </c>
      <c r="B41" s="43">
        <v>170301111059</v>
      </c>
      <c r="C41" s="70">
        <v>32</v>
      </c>
      <c r="D41" s="70"/>
      <c r="E41" s="67">
        <v>0</v>
      </c>
      <c r="F41" s="279"/>
    </row>
    <row r="42" spans="1:6" ht="19.5" customHeight="1">
      <c r="A42" s="12">
        <v>32</v>
      </c>
      <c r="B42" s="43">
        <v>170301111060</v>
      </c>
      <c r="C42" s="70">
        <v>40</v>
      </c>
      <c r="D42" s="70"/>
      <c r="E42" s="67">
        <v>40</v>
      </c>
      <c r="F42" s="279"/>
    </row>
    <row r="43" spans="1:6" ht="19.5" customHeight="1">
      <c r="A43" s="12">
        <v>33</v>
      </c>
      <c r="B43" s="43">
        <v>170101110005</v>
      </c>
      <c r="C43" s="70">
        <v>44</v>
      </c>
      <c r="D43" s="70"/>
      <c r="E43" s="67">
        <v>45</v>
      </c>
      <c r="F43" s="279"/>
    </row>
    <row r="44" spans="1:6" ht="19.5" customHeight="1">
      <c r="A44" s="12">
        <v>34</v>
      </c>
      <c r="B44" s="43">
        <v>170101110007</v>
      </c>
      <c r="C44" s="70">
        <v>40</v>
      </c>
      <c r="D44" s="70"/>
      <c r="E44" s="67">
        <v>38</v>
      </c>
      <c r="F44" s="279"/>
    </row>
    <row r="45" spans="1:6" ht="19.5" customHeight="1">
      <c r="A45" s="12">
        <v>35</v>
      </c>
      <c r="B45" s="43">
        <v>170101110010</v>
      </c>
      <c r="C45" s="70">
        <v>35</v>
      </c>
      <c r="D45" s="70"/>
      <c r="E45" s="67">
        <v>34</v>
      </c>
      <c r="F45" s="279"/>
    </row>
    <row r="46" spans="1:12" ht="19.5" customHeight="1">
      <c r="A46" s="12">
        <v>36</v>
      </c>
      <c r="B46" s="38">
        <v>170101110011</v>
      </c>
      <c r="C46" s="71">
        <v>45</v>
      </c>
      <c r="D46" s="71"/>
      <c r="E46" s="59">
        <v>45</v>
      </c>
      <c r="F46" s="280"/>
      <c r="G46" s="20"/>
      <c r="H46" s="20"/>
      <c r="I46" s="20"/>
      <c r="J46"/>
      <c r="K46"/>
      <c r="L46"/>
    </row>
    <row r="47" spans="1:12" ht="19.5" customHeight="1">
      <c r="A47" s="12">
        <v>37</v>
      </c>
      <c r="B47" s="38">
        <v>170101110013</v>
      </c>
      <c r="C47" s="71">
        <v>44</v>
      </c>
      <c r="D47" s="71"/>
      <c r="E47" s="59">
        <v>43</v>
      </c>
      <c r="F47" s="280"/>
      <c r="G47" s="20"/>
      <c r="H47" s="20"/>
      <c r="I47" s="20"/>
      <c r="J47"/>
      <c r="K47"/>
      <c r="L47"/>
    </row>
    <row r="48" spans="1:12" ht="19.5" customHeight="1">
      <c r="A48" s="12">
        <v>38</v>
      </c>
      <c r="B48" s="38">
        <v>170101111017</v>
      </c>
      <c r="C48" s="71">
        <v>45</v>
      </c>
      <c r="D48" s="71"/>
      <c r="E48" s="59">
        <v>45</v>
      </c>
      <c r="F48" s="280"/>
      <c r="G48" s="20"/>
      <c r="H48" s="20"/>
      <c r="I48" s="20"/>
      <c r="J48"/>
      <c r="K48"/>
      <c r="L48"/>
    </row>
    <row r="49" spans="1:12" ht="19.5" customHeight="1">
      <c r="A49" s="12">
        <v>39</v>
      </c>
      <c r="B49" s="38">
        <v>170101111018</v>
      </c>
      <c r="C49" s="71">
        <v>46</v>
      </c>
      <c r="D49" s="71"/>
      <c r="E49" s="59">
        <v>43</v>
      </c>
      <c r="F49" s="280"/>
      <c r="G49" s="20"/>
      <c r="H49" s="20"/>
      <c r="I49" s="20"/>
      <c r="J49"/>
      <c r="K49"/>
      <c r="L49"/>
    </row>
    <row r="50" spans="2:12" ht="19.5" customHeight="1">
      <c r="B50" s="38"/>
      <c r="C50" s="59"/>
      <c r="D50" s="59"/>
      <c r="E50" s="59"/>
      <c r="F50" s="280"/>
      <c r="G50" s="20"/>
      <c r="H50" s="20"/>
      <c r="I50" s="20"/>
      <c r="J50"/>
      <c r="K50"/>
      <c r="L50"/>
    </row>
    <row r="51" spans="2:12" ht="19.5" customHeight="1">
      <c r="B51" s="38"/>
      <c r="C51" s="59"/>
      <c r="D51" s="59"/>
      <c r="E51" s="59"/>
      <c r="F51" s="280"/>
      <c r="G51" s="20"/>
      <c r="H51" s="20"/>
      <c r="I51" s="20"/>
      <c r="J51"/>
      <c r="K51"/>
      <c r="L51"/>
    </row>
    <row r="52" spans="1:12" s="3" customFormat="1" ht="19.5" customHeight="1">
      <c r="A52" s="12"/>
      <c r="B52" s="38"/>
      <c r="C52" s="59"/>
      <c r="D52" s="59"/>
      <c r="E52" s="59"/>
      <c r="F52" s="280"/>
      <c r="G52" s="20"/>
      <c r="H52" s="20"/>
      <c r="I52" s="20"/>
      <c r="J52"/>
      <c r="K52"/>
      <c r="L52"/>
    </row>
    <row r="53" spans="2:12" ht="19.5" customHeight="1">
      <c r="B53" s="38"/>
      <c r="C53" s="59"/>
      <c r="D53" s="59"/>
      <c r="E53" s="59"/>
      <c r="F53" s="280"/>
      <c r="G53" s="20"/>
      <c r="H53" s="20"/>
      <c r="I53" s="20"/>
      <c r="J53"/>
      <c r="K53"/>
      <c r="L53"/>
    </row>
    <row r="54" spans="2:12" ht="19.5" customHeight="1">
      <c r="B54" s="38"/>
      <c r="C54" s="59"/>
      <c r="D54" s="59"/>
      <c r="E54" s="59"/>
      <c r="F54" s="280"/>
      <c r="G54" s="20"/>
      <c r="H54" s="20"/>
      <c r="I54" s="20"/>
      <c r="J54"/>
      <c r="K54"/>
      <c r="L54"/>
    </row>
    <row r="55" spans="1:12" ht="14.25">
      <c r="A55" s="20"/>
      <c r="B55" s="20"/>
      <c r="C55" s="20"/>
      <c r="D55" s="20"/>
      <c r="E55" s="20"/>
      <c r="F55" s="20"/>
      <c r="G55" s="20"/>
      <c r="H55" s="20"/>
      <c r="I55" s="20"/>
      <c r="J55"/>
      <c r="K55"/>
      <c r="L55"/>
    </row>
    <row r="56" spans="1:12" ht="14.25">
      <c r="A56" s="20"/>
      <c r="B56" s="20"/>
      <c r="C56" s="20"/>
      <c r="D56" s="20"/>
      <c r="E56" s="20"/>
      <c r="F56" s="20"/>
      <c r="G56" s="20"/>
      <c r="H56" s="20"/>
      <c r="I56" s="20"/>
      <c r="J56"/>
      <c r="K56"/>
      <c r="L56"/>
    </row>
    <row r="57" spans="1:12" ht="14.25">
      <c r="A57" s="20"/>
      <c r="B57" s="20"/>
      <c r="C57" s="20"/>
      <c r="D57" s="20"/>
      <c r="E57" s="20"/>
      <c r="F57" s="20"/>
      <c r="G57" s="20"/>
      <c r="H57" s="20"/>
      <c r="I57" s="20"/>
      <c r="J57"/>
      <c r="K57"/>
      <c r="L57"/>
    </row>
    <row r="58" spans="1:12" ht="14.25">
      <c r="A58" s="20"/>
      <c r="B58" s="20"/>
      <c r="C58" s="20"/>
      <c r="D58" s="20"/>
      <c r="E58" s="20"/>
      <c r="F58" s="20"/>
      <c r="G58" s="20"/>
      <c r="H58" s="20"/>
      <c r="I58" s="20"/>
      <c r="J58"/>
      <c r="K58"/>
      <c r="L58"/>
    </row>
    <row r="59" spans="1:12" s="3" customFormat="1" ht="15">
      <c r="A59" s="20"/>
      <c r="B59" s="20"/>
      <c r="C59" s="20"/>
      <c r="D59" s="20"/>
      <c r="E59" s="20"/>
      <c r="F59" s="20"/>
      <c r="G59" s="20"/>
      <c r="H59" s="20"/>
      <c r="I59" s="20"/>
      <c r="J59"/>
      <c r="K59"/>
      <c r="L59"/>
    </row>
    <row r="60" spans="1:12" ht="14.25">
      <c r="A60" s="20"/>
      <c r="B60" s="20"/>
      <c r="C60" s="20"/>
      <c r="D60" s="20"/>
      <c r="E60" s="20"/>
      <c r="F60" s="20"/>
      <c r="G60" s="20"/>
      <c r="H60" s="20"/>
      <c r="I60" s="20"/>
      <c r="J60"/>
      <c r="K60"/>
      <c r="L60"/>
    </row>
    <row r="61" spans="1:12" ht="14.25">
      <c r="A61" s="20"/>
      <c r="B61" s="20"/>
      <c r="C61" s="20"/>
      <c r="D61" s="20"/>
      <c r="E61" s="20"/>
      <c r="F61" s="20"/>
      <c r="G61" s="20"/>
      <c r="H61" s="20"/>
      <c r="I61" s="20"/>
      <c r="J61"/>
      <c r="K61"/>
      <c r="L61"/>
    </row>
    <row r="62" spans="1:12" ht="14.25">
      <c r="A62" s="20"/>
      <c r="B62" s="20"/>
      <c r="C62" s="20"/>
      <c r="D62" s="20"/>
      <c r="E62" s="20"/>
      <c r="F62" s="20"/>
      <c r="G62" s="20"/>
      <c r="H62" s="20"/>
      <c r="I62" s="20"/>
      <c r="J62"/>
      <c r="K62"/>
      <c r="L62"/>
    </row>
    <row r="63" spans="1:12" ht="14.25">
      <c r="A63" s="20"/>
      <c r="B63" s="20"/>
      <c r="C63" s="20"/>
      <c r="D63" s="20"/>
      <c r="E63" s="20"/>
      <c r="F63" s="20"/>
      <c r="G63" s="20"/>
      <c r="H63" s="20"/>
      <c r="I63" s="20"/>
      <c r="J63"/>
      <c r="K63"/>
      <c r="L63"/>
    </row>
    <row r="64" spans="1:12" ht="14.25">
      <c r="A64" s="20"/>
      <c r="B64" s="20"/>
      <c r="C64" s="20"/>
      <c r="D64" s="20"/>
      <c r="E64" s="20"/>
      <c r="F64" s="20"/>
      <c r="G64" s="20"/>
      <c r="H64" s="20"/>
      <c r="I64" s="20"/>
      <c r="J64"/>
      <c r="K64"/>
      <c r="L64"/>
    </row>
    <row r="65" spans="1:12" ht="14.25">
      <c r="A65" s="20"/>
      <c r="B65" s="20"/>
      <c r="C65" s="20"/>
      <c r="D65" s="20"/>
      <c r="E65" s="20"/>
      <c r="F65" s="20"/>
      <c r="G65" s="20"/>
      <c r="H65" s="20"/>
      <c r="I65" s="20"/>
      <c r="J65"/>
      <c r="K65"/>
      <c r="L65"/>
    </row>
    <row r="66" spans="1:12" ht="14.25">
      <c r="A66" s="20"/>
      <c r="B66" s="20"/>
      <c r="C66" s="20"/>
      <c r="D66" s="20"/>
      <c r="E66" s="20"/>
      <c r="F66" s="20"/>
      <c r="G66" s="20"/>
      <c r="H66" s="20"/>
      <c r="I66" s="20"/>
      <c r="J66"/>
      <c r="K66"/>
      <c r="L66"/>
    </row>
    <row r="67" spans="1:12" s="3" customFormat="1" ht="15">
      <c r="A67" s="20"/>
      <c r="B67" s="20"/>
      <c r="C67" s="20"/>
      <c r="D67" s="20"/>
      <c r="E67" s="20"/>
      <c r="F67" s="20"/>
      <c r="G67" s="20"/>
      <c r="H67" s="20"/>
      <c r="I67" s="20"/>
      <c r="J67"/>
      <c r="K67"/>
      <c r="L67"/>
    </row>
    <row r="68" spans="1:12" ht="14.25">
      <c r="A68" s="20"/>
      <c r="B68" s="20"/>
      <c r="C68" s="20"/>
      <c r="D68" s="20"/>
      <c r="E68" s="20"/>
      <c r="F68" s="20"/>
      <c r="G68" s="20"/>
      <c r="H68" s="20"/>
      <c r="I68" s="20"/>
      <c r="J68"/>
      <c r="K68"/>
      <c r="L68"/>
    </row>
    <row r="69" spans="1:12" ht="14.25">
      <c r="A69" s="20"/>
      <c r="B69" s="20"/>
      <c r="C69" s="20"/>
      <c r="D69" s="20"/>
      <c r="E69" s="20"/>
      <c r="F69" s="20"/>
      <c r="G69" s="20"/>
      <c r="H69" s="20"/>
      <c r="I69" s="20"/>
      <c r="J69"/>
      <c r="K69"/>
      <c r="L69"/>
    </row>
    <row r="70" spans="1:12" ht="14.25">
      <c r="A70" s="20"/>
      <c r="B70" s="20"/>
      <c r="C70" s="20"/>
      <c r="D70" s="20"/>
      <c r="E70" s="20"/>
      <c r="F70" s="20"/>
      <c r="G70" s="20"/>
      <c r="H70" s="20"/>
      <c r="I70" s="20"/>
      <c r="J70"/>
      <c r="K70"/>
      <c r="L70"/>
    </row>
  </sheetData>
  <sheetProtection/>
  <mergeCells count="8">
    <mergeCell ref="G15:J15"/>
    <mergeCell ref="G16:J16"/>
    <mergeCell ref="A1:E1"/>
    <mergeCell ref="A2:E2"/>
    <mergeCell ref="A3:E3"/>
    <mergeCell ref="Q3:Y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P1">
      <selection activeCell="S15" sqref="S15:V16"/>
    </sheetView>
  </sheetViews>
  <sheetFormatPr defaultColWidth="9.140625" defaultRowHeight="15"/>
  <cols>
    <col min="1" max="1" width="2.57421875" style="0" bestFit="1" customWidth="1"/>
    <col min="2" max="2" width="14.28125" style="0" bestFit="1" customWidth="1"/>
    <col min="7" max="7" width="16.8515625" style="0" customWidth="1"/>
    <col min="8" max="8" width="8.140625" style="0" bestFit="1" customWidth="1"/>
    <col min="9" max="9" width="12.140625" style="0" customWidth="1"/>
    <col min="10" max="10" width="13.8515625" style="0" customWidth="1"/>
    <col min="11" max="11" width="12.421875" style="0" customWidth="1"/>
  </cols>
  <sheetData>
    <row r="1" spans="1:25" ht="14.25">
      <c r="A1" s="301" t="s">
        <v>110</v>
      </c>
      <c r="B1" s="330"/>
      <c r="C1" s="330"/>
      <c r="D1" s="330"/>
      <c r="E1" s="330"/>
      <c r="F1" s="190"/>
      <c r="G1" s="252"/>
      <c r="H1" s="252"/>
      <c r="I1" s="252"/>
      <c r="J1" s="252"/>
      <c r="K1" s="252"/>
      <c r="L1" s="247"/>
      <c r="M1" s="247"/>
      <c r="N1" s="247"/>
      <c r="O1" s="247"/>
      <c r="P1" s="247"/>
      <c r="Q1" s="1"/>
      <c r="R1" s="1"/>
      <c r="S1" s="1"/>
      <c r="T1" s="1"/>
      <c r="U1" s="1"/>
      <c r="V1" s="1"/>
      <c r="W1" s="1"/>
      <c r="X1" s="1"/>
      <c r="Y1" s="1"/>
    </row>
    <row r="2" spans="1:25" ht="14.25">
      <c r="A2" s="301" t="s">
        <v>0</v>
      </c>
      <c r="B2" s="330"/>
      <c r="C2" s="330"/>
      <c r="D2" s="330"/>
      <c r="E2" s="330"/>
      <c r="F2" s="190"/>
      <c r="G2" s="253"/>
      <c r="H2" s="34"/>
      <c r="I2" s="34"/>
      <c r="J2" s="251"/>
      <c r="K2" s="251"/>
      <c r="L2" s="246"/>
      <c r="M2" s="246"/>
      <c r="N2" s="246"/>
      <c r="O2" s="246"/>
      <c r="P2" s="246"/>
      <c r="Q2" s="1"/>
      <c r="R2" s="1"/>
      <c r="S2" s="1"/>
      <c r="T2" s="1"/>
      <c r="U2" s="1"/>
      <c r="V2" s="1"/>
      <c r="W2" s="1"/>
      <c r="X2" s="1"/>
      <c r="Y2" s="1"/>
    </row>
    <row r="3" spans="1:25" ht="43.5">
      <c r="A3" s="301"/>
      <c r="B3" s="330"/>
      <c r="C3" s="330"/>
      <c r="D3" s="330"/>
      <c r="E3" s="330"/>
      <c r="F3" s="190"/>
      <c r="G3" s="78"/>
      <c r="H3" s="153"/>
      <c r="I3" s="78" t="s">
        <v>230</v>
      </c>
      <c r="J3" s="89" t="s">
        <v>231</v>
      </c>
      <c r="K3" s="89" t="s">
        <v>232</v>
      </c>
      <c r="L3" s="246"/>
      <c r="M3" s="247"/>
      <c r="N3" s="247"/>
      <c r="O3" s="246"/>
      <c r="P3" s="246"/>
      <c r="Q3" s="355" t="s">
        <v>254</v>
      </c>
      <c r="R3" s="355"/>
      <c r="S3" s="355"/>
      <c r="T3" s="355"/>
      <c r="U3" s="355"/>
      <c r="V3" s="355"/>
      <c r="W3" s="355"/>
      <c r="X3" s="355"/>
      <c r="Y3" s="355"/>
    </row>
    <row r="4" spans="1:25" ht="15">
      <c r="A4" s="301" t="s">
        <v>217</v>
      </c>
      <c r="B4" s="330"/>
      <c r="C4" s="330"/>
      <c r="D4" s="330"/>
      <c r="E4" s="330"/>
      <c r="F4" s="190"/>
      <c r="G4" s="78" t="s">
        <v>256</v>
      </c>
      <c r="H4" s="150"/>
      <c r="I4" s="151"/>
      <c r="J4" s="223" t="s">
        <v>233</v>
      </c>
      <c r="K4" s="223">
        <v>3</v>
      </c>
      <c r="L4" s="246"/>
      <c r="M4" s="247"/>
      <c r="N4" s="247"/>
      <c r="O4" s="246"/>
      <c r="P4" s="246"/>
      <c r="Q4" s="355"/>
      <c r="R4" s="355"/>
      <c r="S4" s="355"/>
      <c r="T4" s="355"/>
      <c r="U4" s="355"/>
      <c r="V4" s="355"/>
      <c r="W4" s="355"/>
      <c r="X4" s="355"/>
      <c r="Y4" s="355"/>
    </row>
    <row r="5" spans="1:25" ht="15">
      <c r="A5" s="301" t="s">
        <v>218</v>
      </c>
      <c r="B5" s="330"/>
      <c r="C5" s="330"/>
      <c r="D5" s="330"/>
      <c r="E5" s="330"/>
      <c r="F5" s="190"/>
      <c r="G5" s="78" t="s">
        <v>234</v>
      </c>
      <c r="H5" s="156">
        <f>D12</f>
        <v>96.66666666666667</v>
      </c>
      <c r="I5" s="151"/>
      <c r="J5" s="224" t="s">
        <v>235</v>
      </c>
      <c r="K5" s="224">
        <v>2</v>
      </c>
      <c r="L5" s="246"/>
      <c r="M5" s="247"/>
      <c r="N5" s="247"/>
      <c r="O5" s="246"/>
      <c r="P5" s="246"/>
      <c r="Q5" s="355"/>
      <c r="R5" s="355"/>
      <c r="S5" s="355"/>
      <c r="T5" s="355"/>
      <c r="U5" s="355"/>
      <c r="V5" s="355"/>
      <c r="W5" s="355"/>
      <c r="X5" s="355"/>
      <c r="Y5" s="355"/>
    </row>
    <row r="6" spans="1:25" ht="15">
      <c r="A6" s="12"/>
      <c r="B6" s="52" t="s">
        <v>1</v>
      </c>
      <c r="C6" s="14" t="s">
        <v>76</v>
      </c>
      <c r="D6" s="124"/>
      <c r="E6" s="124" t="s">
        <v>77</v>
      </c>
      <c r="F6" s="127"/>
      <c r="G6" s="78" t="s">
        <v>236</v>
      </c>
      <c r="H6" s="156">
        <f>F12</f>
        <v>96.66666666666667</v>
      </c>
      <c r="I6" s="151"/>
      <c r="J6" s="225" t="s">
        <v>237</v>
      </c>
      <c r="K6" s="225">
        <v>1</v>
      </c>
      <c r="L6" s="246"/>
      <c r="M6" s="247"/>
      <c r="N6" s="247"/>
      <c r="O6" s="246"/>
      <c r="P6" s="246"/>
      <c r="Q6" s="355"/>
      <c r="R6" s="355"/>
      <c r="S6" s="355"/>
      <c r="T6" s="355"/>
      <c r="U6" s="355"/>
      <c r="V6" s="355"/>
      <c r="W6" s="355"/>
      <c r="X6" s="355"/>
      <c r="Y6" s="355"/>
    </row>
    <row r="7" spans="1:25" ht="28.5">
      <c r="A7" s="12"/>
      <c r="B7" s="52" t="s">
        <v>2</v>
      </c>
      <c r="C7" s="53" t="s">
        <v>78</v>
      </c>
      <c r="D7" s="207"/>
      <c r="E7" s="207" t="s">
        <v>78</v>
      </c>
      <c r="F7" s="193"/>
      <c r="G7" s="78" t="s">
        <v>238</v>
      </c>
      <c r="H7" s="162">
        <f>AVERAGE(H5:H6)</f>
        <v>96.66666666666667</v>
      </c>
      <c r="I7" s="163">
        <v>0.6</v>
      </c>
      <c r="J7" s="226" t="s">
        <v>239</v>
      </c>
      <c r="K7" s="226">
        <v>0</v>
      </c>
      <c r="L7" s="246"/>
      <c r="M7" s="246"/>
      <c r="N7" s="246"/>
      <c r="O7" s="246"/>
      <c r="P7" s="246"/>
      <c r="Q7" s="355"/>
      <c r="R7" s="355"/>
      <c r="S7" s="355"/>
      <c r="T7" s="355"/>
      <c r="U7" s="355"/>
      <c r="V7" s="355"/>
      <c r="W7" s="355"/>
      <c r="X7" s="355"/>
      <c r="Y7" s="355"/>
    </row>
    <row r="8" spans="1:25" ht="28.5">
      <c r="A8" s="12"/>
      <c r="B8" s="52" t="s">
        <v>3</v>
      </c>
      <c r="C8" s="53" t="s">
        <v>4</v>
      </c>
      <c r="D8" s="53"/>
      <c r="E8" s="53" t="s">
        <v>84</v>
      </c>
      <c r="F8" s="193"/>
      <c r="G8" s="78" t="s">
        <v>240</v>
      </c>
      <c r="H8" s="166" t="s">
        <v>114</v>
      </c>
      <c r="I8" s="167"/>
      <c r="J8" s="167"/>
      <c r="K8" s="16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2"/>
      <c r="B9" s="52" t="s">
        <v>5</v>
      </c>
      <c r="C9" s="53" t="s">
        <v>212</v>
      </c>
      <c r="D9" s="53"/>
      <c r="E9" s="53" t="s">
        <v>212</v>
      </c>
      <c r="F9" s="207"/>
      <c r="G9" s="145"/>
      <c r="H9" s="245"/>
      <c r="I9" s="245"/>
      <c r="J9" s="259"/>
      <c r="K9" s="204" t="s">
        <v>82</v>
      </c>
      <c r="L9" s="54" t="s">
        <v>89</v>
      </c>
      <c r="M9" s="29" t="s">
        <v>97</v>
      </c>
      <c r="N9" s="29" t="s">
        <v>98</v>
      </c>
      <c r="O9" s="29" t="s">
        <v>99</v>
      </c>
      <c r="P9" s="29" t="s">
        <v>100</v>
      </c>
      <c r="Q9" s="29" t="s">
        <v>101</v>
      </c>
      <c r="R9" s="29" t="s">
        <v>102</v>
      </c>
      <c r="S9" s="29" t="s">
        <v>103</v>
      </c>
      <c r="T9" s="29" t="s">
        <v>104</v>
      </c>
      <c r="U9" s="29" t="s">
        <v>109</v>
      </c>
      <c r="V9" s="29" t="s">
        <v>105</v>
      </c>
      <c r="W9" s="29" t="s">
        <v>106</v>
      </c>
      <c r="X9" s="29" t="s">
        <v>107</v>
      </c>
      <c r="Y9" s="29" t="s">
        <v>108</v>
      </c>
    </row>
    <row r="10" spans="1:25" ht="15">
      <c r="A10" s="12"/>
      <c r="B10" s="52" t="s">
        <v>8</v>
      </c>
      <c r="C10" s="53">
        <v>50</v>
      </c>
      <c r="D10" s="86">
        <f>0.55*C10</f>
        <v>27.500000000000004</v>
      </c>
      <c r="E10" s="19">
        <v>50</v>
      </c>
      <c r="F10" s="86">
        <f>0.55*E10</f>
        <v>27.500000000000004</v>
      </c>
      <c r="G10" s="275" t="s">
        <v>6</v>
      </c>
      <c r="H10" s="245"/>
      <c r="I10" s="245"/>
      <c r="J10" s="245"/>
      <c r="K10" s="205">
        <v>2</v>
      </c>
      <c r="L10" s="46">
        <v>3</v>
      </c>
      <c r="M10" s="46">
        <v>2</v>
      </c>
      <c r="N10" s="46">
        <v>3</v>
      </c>
      <c r="O10" s="46">
        <v>3</v>
      </c>
      <c r="P10" s="46">
        <v>2</v>
      </c>
      <c r="Q10" s="46">
        <v>2</v>
      </c>
      <c r="R10" s="46">
        <v>3</v>
      </c>
      <c r="S10" s="31"/>
      <c r="T10" s="31"/>
      <c r="U10" s="31"/>
      <c r="V10" s="31"/>
      <c r="W10" s="39">
        <v>3</v>
      </c>
      <c r="X10" s="39">
        <v>3</v>
      </c>
      <c r="Y10" s="39">
        <v>3</v>
      </c>
    </row>
    <row r="11" spans="1:25" ht="15">
      <c r="A11" s="12">
        <v>1</v>
      </c>
      <c r="B11" s="43">
        <v>170301110006</v>
      </c>
      <c r="C11" s="70">
        <v>35</v>
      </c>
      <c r="D11" s="75">
        <f>COUNTIF(C11:C40,"&gt;="&amp;D10)</f>
        <v>29</v>
      </c>
      <c r="E11" s="67">
        <v>35</v>
      </c>
      <c r="F11" s="75">
        <f>COUNTIF(E11:E40,"&gt;="&amp;F10)</f>
        <v>29</v>
      </c>
      <c r="G11" s="275" t="s">
        <v>7</v>
      </c>
      <c r="H11" s="245"/>
      <c r="I11" s="245"/>
      <c r="J11" s="245"/>
      <c r="K11" s="206">
        <v>1</v>
      </c>
      <c r="L11" s="23">
        <v>2</v>
      </c>
      <c r="M11" s="23">
        <v>1</v>
      </c>
      <c r="N11" s="23">
        <v>1</v>
      </c>
      <c r="O11" s="23">
        <v>2</v>
      </c>
      <c r="P11" s="23">
        <v>3</v>
      </c>
      <c r="Q11" s="23">
        <v>1</v>
      </c>
      <c r="R11" s="23">
        <v>1</v>
      </c>
      <c r="S11" s="31"/>
      <c r="T11" s="31"/>
      <c r="U11" s="31"/>
      <c r="V11" s="31"/>
      <c r="W11" s="39">
        <v>3</v>
      </c>
      <c r="X11" s="39">
        <v>3</v>
      </c>
      <c r="Y11" s="39">
        <v>3</v>
      </c>
    </row>
    <row r="12" spans="1:25" ht="15">
      <c r="A12" s="12">
        <v>2</v>
      </c>
      <c r="B12" s="43">
        <v>170301110008</v>
      </c>
      <c r="C12" s="70">
        <v>39</v>
      </c>
      <c r="D12" s="75">
        <f>D11/$A$40*100</f>
        <v>96.66666666666667</v>
      </c>
      <c r="E12" s="67">
        <v>39</v>
      </c>
      <c r="F12" s="75">
        <f>F11/$A$40*100</f>
        <v>96.66666666666667</v>
      </c>
      <c r="G12" s="275" t="s">
        <v>72</v>
      </c>
      <c r="H12" s="245"/>
      <c r="I12" s="245"/>
      <c r="J12" s="245"/>
      <c r="K12" s="205">
        <v>2</v>
      </c>
      <c r="L12" s="46">
        <v>1</v>
      </c>
      <c r="M12" s="46">
        <v>2</v>
      </c>
      <c r="N12" s="46">
        <v>3</v>
      </c>
      <c r="O12" s="46">
        <v>1</v>
      </c>
      <c r="P12" s="46">
        <v>2</v>
      </c>
      <c r="Q12" s="46">
        <v>2</v>
      </c>
      <c r="R12" s="46">
        <v>3</v>
      </c>
      <c r="S12" s="31"/>
      <c r="T12" s="31"/>
      <c r="U12" s="31"/>
      <c r="V12" s="31"/>
      <c r="W12" s="39">
        <v>3</v>
      </c>
      <c r="X12" s="39">
        <v>3</v>
      </c>
      <c r="Y12" s="39">
        <v>3</v>
      </c>
    </row>
    <row r="13" spans="1:25" ht="15">
      <c r="A13" s="12">
        <v>3</v>
      </c>
      <c r="B13" s="43">
        <v>170301110012</v>
      </c>
      <c r="C13" s="70">
        <v>40</v>
      </c>
      <c r="D13" s="70"/>
      <c r="E13" s="67">
        <v>40</v>
      </c>
      <c r="F13" s="276"/>
      <c r="G13" s="275"/>
      <c r="H13" s="245"/>
      <c r="I13" s="245"/>
      <c r="J13" s="245"/>
      <c r="K13" s="206"/>
      <c r="L13" s="23"/>
      <c r="M13" s="23"/>
      <c r="N13" s="23"/>
      <c r="O13" s="23"/>
      <c r="P13" s="23"/>
      <c r="Q13" s="23"/>
      <c r="R13" s="23"/>
      <c r="S13" s="31"/>
      <c r="T13" s="31"/>
      <c r="U13" s="31"/>
      <c r="V13" s="31"/>
      <c r="W13" s="39"/>
      <c r="X13" s="39"/>
      <c r="Y13" s="39"/>
    </row>
    <row r="14" spans="1:25" ht="15">
      <c r="A14" s="12">
        <v>4</v>
      </c>
      <c r="B14" s="43">
        <v>170301110013</v>
      </c>
      <c r="C14" s="70">
        <v>37.5</v>
      </c>
      <c r="D14" s="70"/>
      <c r="E14" s="67">
        <v>37.5</v>
      </c>
      <c r="F14" s="276"/>
      <c r="G14" s="275"/>
      <c r="H14" s="245"/>
      <c r="I14" s="245"/>
      <c r="J14" s="245"/>
      <c r="K14" s="282"/>
      <c r="L14" s="23"/>
      <c r="M14" s="39"/>
      <c r="N14" s="39"/>
      <c r="O14" s="39"/>
      <c r="P14" s="39"/>
      <c r="Q14" s="39"/>
      <c r="R14" s="39"/>
      <c r="S14" s="31"/>
      <c r="T14" s="31"/>
      <c r="U14" s="31"/>
      <c r="V14" s="31"/>
      <c r="W14" s="31"/>
      <c r="X14" s="31"/>
      <c r="Y14" s="31"/>
    </row>
    <row r="15" spans="1:25" ht="15">
      <c r="A15" s="12">
        <v>5</v>
      </c>
      <c r="B15" s="43">
        <v>170301110014</v>
      </c>
      <c r="C15" s="70">
        <v>35</v>
      </c>
      <c r="D15" s="70"/>
      <c r="E15" s="67">
        <v>35</v>
      </c>
      <c r="F15" s="276"/>
      <c r="G15" s="319" t="s">
        <v>259</v>
      </c>
      <c r="H15" s="340"/>
      <c r="I15" s="340"/>
      <c r="J15" s="341"/>
      <c r="K15" s="25">
        <f>AVERAGE(K10:K12)</f>
        <v>1.6666666666666667</v>
      </c>
      <c r="L15" s="25">
        <f aca="true" t="shared" si="0" ref="L15:Y15">AVERAGE(L10:L12)</f>
        <v>2</v>
      </c>
      <c r="M15" s="25">
        <f t="shared" si="0"/>
        <v>1.6666666666666667</v>
      </c>
      <c r="N15" s="25">
        <f t="shared" si="0"/>
        <v>2.3333333333333335</v>
      </c>
      <c r="O15" s="25">
        <f t="shared" si="0"/>
        <v>2</v>
      </c>
      <c r="P15" s="25">
        <f t="shared" si="0"/>
        <v>2.3333333333333335</v>
      </c>
      <c r="Q15" s="25">
        <f t="shared" si="0"/>
        <v>1.6666666666666667</v>
      </c>
      <c r="R15" s="25">
        <f t="shared" si="0"/>
        <v>2.3333333333333335</v>
      </c>
      <c r="S15" s="25"/>
      <c r="T15" s="25"/>
      <c r="U15" s="25"/>
      <c r="V15" s="25"/>
      <c r="W15" s="25">
        <f t="shared" si="0"/>
        <v>3</v>
      </c>
      <c r="X15" s="25">
        <f t="shared" si="0"/>
        <v>3</v>
      </c>
      <c r="Y15" s="25">
        <f t="shared" si="0"/>
        <v>3</v>
      </c>
    </row>
    <row r="16" spans="1:25" ht="15">
      <c r="A16" s="12">
        <v>6</v>
      </c>
      <c r="B16" s="43">
        <v>170301110015</v>
      </c>
      <c r="C16" s="70">
        <v>35</v>
      </c>
      <c r="D16" s="70"/>
      <c r="E16" s="67">
        <v>35</v>
      </c>
      <c r="F16" s="278"/>
      <c r="G16" s="351" t="s">
        <v>83</v>
      </c>
      <c r="H16" s="352"/>
      <c r="I16" s="352"/>
      <c r="J16" s="353"/>
      <c r="K16" s="120">
        <f aca="true" t="shared" si="1" ref="K16:Y16">K15*$H$7/100</f>
        <v>1.6111111111111112</v>
      </c>
      <c r="L16" s="120">
        <f t="shared" si="1"/>
        <v>1.9333333333333333</v>
      </c>
      <c r="M16" s="120">
        <f t="shared" si="1"/>
        <v>1.6111111111111112</v>
      </c>
      <c r="N16" s="120">
        <f t="shared" si="1"/>
        <v>2.2555555555555555</v>
      </c>
      <c r="O16" s="120">
        <f t="shared" si="1"/>
        <v>1.9333333333333333</v>
      </c>
      <c r="P16" s="120">
        <f t="shared" si="1"/>
        <v>2.2555555555555555</v>
      </c>
      <c r="Q16" s="120">
        <f t="shared" si="1"/>
        <v>1.6111111111111112</v>
      </c>
      <c r="R16" s="120">
        <f t="shared" si="1"/>
        <v>2.2555555555555555</v>
      </c>
      <c r="S16" s="120"/>
      <c r="T16" s="120"/>
      <c r="U16" s="120"/>
      <c r="V16" s="120"/>
      <c r="W16" s="120">
        <f t="shared" si="1"/>
        <v>2.9</v>
      </c>
      <c r="X16" s="120">
        <f t="shared" si="1"/>
        <v>2.9</v>
      </c>
      <c r="Y16" s="120">
        <f t="shared" si="1"/>
        <v>2.9</v>
      </c>
    </row>
    <row r="17" spans="1:25" ht="14.25">
      <c r="A17" s="12">
        <v>7</v>
      </c>
      <c r="B17" s="43">
        <v>170301110016</v>
      </c>
      <c r="C17" s="70">
        <v>30</v>
      </c>
      <c r="D17" s="277"/>
      <c r="E17" s="276">
        <v>30</v>
      </c>
      <c r="F17" s="279"/>
      <c r="G17" s="274"/>
      <c r="H17" s="274"/>
      <c r="I17" s="274"/>
      <c r="J17" s="274"/>
      <c r="K17" s="246"/>
      <c r="L17" s="24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2">
        <v>8</v>
      </c>
      <c r="B18" s="43">
        <v>170301110019</v>
      </c>
      <c r="C18" s="70">
        <v>34.5</v>
      </c>
      <c r="D18" s="277"/>
      <c r="E18" s="276">
        <v>34.5</v>
      </c>
      <c r="F18" s="279"/>
      <c r="G18" s="257"/>
      <c r="H18" s="257"/>
      <c r="I18" s="257"/>
      <c r="J18" s="246"/>
      <c r="K18" s="245"/>
      <c r="L18" s="245"/>
      <c r="M18" s="69"/>
      <c r="N18" s="69"/>
      <c r="O18" s="69"/>
      <c r="P18" s="69"/>
      <c r="Q18" s="69"/>
      <c r="R18" s="69"/>
      <c r="S18" s="1"/>
      <c r="T18" s="1"/>
      <c r="U18" s="1"/>
      <c r="V18" s="1"/>
      <c r="W18" s="1"/>
      <c r="X18" s="1"/>
      <c r="Y18" s="1"/>
    </row>
    <row r="19" spans="1:25" ht="14.25">
      <c r="A19" s="12">
        <v>9</v>
      </c>
      <c r="B19" s="43">
        <v>170301110021</v>
      </c>
      <c r="C19" s="70">
        <v>42.5</v>
      </c>
      <c r="D19" s="277"/>
      <c r="E19" s="276">
        <v>42.5</v>
      </c>
      <c r="F19" s="279"/>
      <c r="G19" s="247"/>
      <c r="H19" s="247"/>
      <c r="I19" s="247"/>
      <c r="J19" s="246"/>
      <c r="K19" s="246"/>
      <c r="L19" s="24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2">
        <v>10</v>
      </c>
      <c r="B20" s="43">
        <v>170301110022</v>
      </c>
      <c r="C20" s="70">
        <v>40</v>
      </c>
      <c r="D20" s="277"/>
      <c r="E20" s="276">
        <v>40</v>
      </c>
      <c r="F20" s="279"/>
      <c r="G20" s="258"/>
      <c r="H20" s="246"/>
      <c r="I20" s="246"/>
      <c r="J20" s="246"/>
      <c r="K20" s="247"/>
      <c r="L20" s="246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2">
        <v>11</v>
      </c>
      <c r="B21" s="43">
        <v>170301110023</v>
      </c>
      <c r="C21" s="70">
        <v>35</v>
      </c>
      <c r="D21" s="277"/>
      <c r="E21" s="276">
        <v>35</v>
      </c>
      <c r="F21" s="279"/>
      <c r="G21" s="258"/>
      <c r="H21" s="246"/>
      <c r="I21" s="246"/>
      <c r="J21" s="246"/>
      <c r="K21" s="246"/>
      <c r="L21" s="246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>
      <c r="A22" s="12">
        <v>12</v>
      </c>
      <c r="B22" s="43">
        <v>170301110025</v>
      </c>
      <c r="C22" s="70">
        <v>37.5</v>
      </c>
      <c r="D22" s="277"/>
      <c r="E22" s="276">
        <v>37.5</v>
      </c>
      <c r="F22" s="279"/>
      <c r="G22" s="257"/>
      <c r="H22" s="257"/>
      <c r="I22" s="257"/>
      <c r="J22" s="246"/>
      <c r="K22" s="246"/>
      <c r="L22" s="246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12">
        <v>13</v>
      </c>
      <c r="B23" s="43">
        <v>170301110027</v>
      </c>
      <c r="C23" s="70">
        <v>30</v>
      </c>
      <c r="D23" s="277"/>
      <c r="E23" s="276">
        <v>30</v>
      </c>
      <c r="F23" s="279"/>
      <c r="G23" s="257"/>
      <c r="H23" s="257"/>
      <c r="I23" s="257"/>
      <c r="J23" s="246"/>
      <c r="K23" s="246"/>
      <c r="L23" s="246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12">
        <v>14</v>
      </c>
      <c r="B24" s="43">
        <v>170301110028</v>
      </c>
      <c r="C24" s="70">
        <v>42.5</v>
      </c>
      <c r="D24" s="277"/>
      <c r="E24" s="276">
        <v>42.5</v>
      </c>
      <c r="F24" s="279"/>
      <c r="G24" s="257"/>
      <c r="H24" s="257"/>
      <c r="I24" s="257"/>
      <c r="J24" s="246"/>
      <c r="K24" s="246"/>
      <c r="L24" s="246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>
      <c r="A25" s="12">
        <v>15</v>
      </c>
      <c r="B25" s="43">
        <v>170301110031</v>
      </c>
      <c r="C25" s="70">
        <v>32.5</v>
      </c>
      <c r="D25" s="277"/>
      <c r="E25" s="276">
        <v>32.5</v>
      </c>
      <c r="F25" s="279"/>
      <c r="G25" s="257"/>
      <c r="H25" s="257"/>
      <c r="I25" s="257"/>
      <c r="J25" s="246"/>
      <c r="K25" s="246"/>
      <c r="L25" s="246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>
      <c r="A26" s="12">
        <v>16</v>
      </c>
      <c r="B26" s="43">
        <v>170301110036</v>
      </c>
      <c r="C26" s="70">
        <v>35</v>
      </c>
      <c r="D26" s="70"/>
      <c r="E26" s="67">
        <v>35</v>
      </c>
      <c r="F26" s="279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12">
        <v>17</v>
      </c>
      <c r="B27" s="43">
        <v>170301110037</v>
      </c>
      <c r="C27" s="70">
        <v>42.5</v>
      </c>
      <c r="D27" s="70"/>
      <c r="E27" s="67">
        <v>42.5</v>
      </c>
      <c r="F27" s="279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>
      <c r="A28" s="12">
        <v>18</v>
      </c>
      <c r="B28" s="43">
        <v>170301110039</v>
      </c>
      <c r="C28" s="70">
        <v>32.5</v>
      </c>
      <c r="D28" s="70"/>
      <c r="E28" s="67">
        <v>32.5</v>
      </c>
      <c r="F28" s="279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>
      <c r="A29" s="12">
        <v>19</v>
      </c>
      <c r="B29" s="43">
        <v>170301110042</v>
      </c>
      <c r="C29" s="70">
        <v>39</v>
      </c>
      <c r="D29" s="70"/>
      <c r="E29" s="67">
        <v>39</v>
      </c>
      <c r="F29" s="279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>
      <c r="A30" s="12">
        <v>20</v>
      </c>
      <c r="B30" s="43">
        <v>170301110044</v>
      </c>
      <c r="C30" s="70">
        <v>35</v>
      </c>
      <c r="D30" s="70"/>
      <c r="E30" s="67">
        <v>35</v>
      </c>
      <c r="F30" s="279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>
      <c r="A31" s="12">
        <v>21</v>
      </c>
      <c r="B31" s="43">
        <v>170301110045</v>
      </c>
      <c r="C31" s="70">
        <v>35</v>
      </c>
      <c r="D31" s="70"/>
      <c r="E31" s="67">
        <v>35</v>
      </c>
      <c r="F31" s="279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25">
      <c r="A32" s="12">
        <v>22</v>
      </c>
      <c r="B32" s="43">
        <v>170301110046</v>
      </c>
      <c r="C32" s="70">
        <v>30</v>
      </c>
      <c r="D32" s="70"/>
      <c r="E32" s="67">
        <v>30</v>
      </c>
      <c r="F32" s="279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>
      <c r="A33" s="12">
        <v>23</v>
      </c>
      <c r="B33" s="43">
        <v>170301110047</v>
      </c>
      <c r="C33" s="70">
        <v>35</v>
      </c>
      <c r="D33" s="70"/>
      <c r="E33" s="67">
        <v>35</v>
      </c>
      <c r="F33" s="279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25">
      <c r="A34" s="12">
        <v>24</v>
      </c>
      <c r="B34" s="43">
        <v>170301110050</v>
      </c>
      <c r="C34" s="70">
        <v>35</v>
      </c>
      <c r="D34" s="70"/>
      <c r="E34" s="67">
        <v>35</v>
      </c>
      <c r="F34" s="279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>
      <c r="A35" s="12">
        <v>25</v>
      </c>
      <c r="B35" s="43">
        <v>170301110052</v>
      </c>
      <c r="C35" s="70">
        <v>0</v>
      </c>
      <c r="D35" s="70"/>
      <c r="E35" s="67">
        <v>0</v>
      </c>
      <c r="F35" s="279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2">
        <v>26</v>
      </c>
      <c r="B36" s="43">
        <v>170301110054</v>
      </c>
      <c r="C36" s="70">
        <v>35</v>
      </c>
      <c r="D36" s="70"/>
      <c r="E36" s="67">
        <v>35</v>
      </c>
      <c r="F36" s="279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>
      <c r="A37" s="12">
        <v>27</v>
      </c>
      <c r="B37" s="43">
        <v>170301111056</v>
      </c>
      <c r="C37" s="70">
        <v>35</v>
      </c>
      <c r="D37" s="70"/>
      <c r="E37" s="67">
        <v>35</v>
      </c>
      <c r="F37" s="279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>
      <c r="A38" s="12">
        <v>28</v>
      </c>
      <c r="B38" s="43">
        <v>170301111057</v>
      </c>
      <c r="C38" s="70">
        <v>35</v>
      </c>
      <c r="D38" s="70"/>
      <c r="E38" s="67">
        <v>35</v>
      </c>
      <c r="F38" s="279"/>
      <c r="G38" s="12"/>
      <c r="H38" s="12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12">
        <v>29</v>
      </c>
      <c r="B39" s="43">
        <v>170301111059</v>
      </c>
      <c r="C39" s="70">
        <v>32.5</v>
      </c>
      <c r="D39" s="70"/>
      <c r="E39" s="67">
        <v>32.5</v>
      </c>
      <c r="F39" s="279"/>
      <c r="G39" s="12"/>
      <c r="H39" s="12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>
      <c r="A40" s="12">
        <v>30</v>
      </c>
      <c r="B40" s="43">
        <v>170301111060</v>
      </c>
      <c r="C40" s="70">
        <v>42.5</v>
      </c>
      <c r="D40" s="70"/>
      <c r="E40" s="67">
        <v>42.5</v>
      </c>
      <c r="F40" s="279"/>
      <c r="G40" s="12"/>
      <c r="H40" s="12"/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</sheetData>
  <sheetProtection/>
  <mergeCells count="8">
    <mergeCell ref="G15:J15"/>
    <mergeCell ref="G16:J16"/>
    <mergeCell ref="A1:E1"/>
    <mergeCell ref="A2:E2"/>
    <mergeCell ref="A3:E3"/>
    <mergeCell ref="Q3:Y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Y43"/>
  <sheetViews>
    <sheetView zoomScalePageLayoutView="0" workbookViewId="0" topLeftCell="P4">
      <selection activeCell="S15" sqref="S15:V16"/>
    </sheetView>
  </sheetViews>
  <sheetFormatPr defaultColWidth="9.140625" defaultRowHeight="15"/>
  <cols>
    <col min="1" max="1" width="2.57421875" style="0" bestFit="1" customWidth="1"/>
    <col min="2" max="2" width="14.28125" style="0" bestFit="1" customWidth="1"/>
    <col min="3" max="3" width="11.421875" style="0" bestFit="1" customWidth="1"/>
    <col min="5" max="5" width="11.421875" style="0" bestFit="1" customWidth="1"/>
  </cols>
  <sheetData>
    <row r="1" spans="1:25" ht="14.25">
      <c r="A1" s="301" t="s">
        <v>110</v>
      </c>
      <c r="B1" s="330"/>
      <c r="C1" s="330"/>
      <c r="D1" s="330"/>
      <c r="E1" s="330"/>
      <c r="F1" s="190"/>
      <c r="G1" s="252"/>
      <c r="H1" s="252"/>
      <c r="I1" s="252"/>
      <c r="J1" s="252"/>
      <c r="K1" s="252"/>
      <c r="L1" s="247"/>
      <c r="M1" s="247"/>
      <c r="N1" s="247"/>
      <c r="O1" s="247"/>
      <c r="P1" s="247"/>
      <c r="Q1" s="1"/>
      <c r="R1" s="1"/>
      <c r="S1" s="1"/>
      <c r="T1" s="1"/>
      <c r="U1" s="1"/>
      <c r="V1" s="1"/>
      <c r="W1" s="1"/>
      <c r="X1" s="1"/>
      <c r="Y1" s="1"/>
    </row>
    <row r="2" spans="1:25" ht="14.25">
      <c r="A2" s="301" t="s">
        <v>0</v>
      </c>
      <c r="B2" s="330"/>
      <c r="C2" s="330"/>
      <c r="D2" s="330"/>
      <c r="E2" s="330"/>
      <c r="F2" s="190"/>
      <c r="G2" s="253"/>
      <c r="H2" s="34"/>
      <c r="I2" s="34"/>
      <c r="J2" s="251"/>
      <c r="K2" s="251"/>
      <c r="L2" s="246"/>
      <c r="M2" s="246"/>
      <c r="N2" s="246"/>
      <c r="O2" s="246"/>
      <c r="P2" s="246"/>
      <c r="Q2" s="1"/>
      <c r="R2" s="1"/>
      <c r="S2" s="1"/>
      <c r="T2" s="1"/>
      <c r="U2" s="1"/>
      <c r="V2" s="1"/>
      <c r="W2" s="1"/>
      <c r="X2" s="1"/>
      <c r="Y2" s="1"/>
    </row>
    <row r="3" spans="1:25" ht="72">
      <c r="A3" s="301"/>
      <c r="B3" s="330"/>
      <c r="C3" s="330"/>
      <c r="D3" s="330"/>
      <c r="E3" s="330"/>
      <c r="F3" s="190"/>
      <c r="G3" s="78"/>
      <c r="H3" s="153"/>
      <c r="I3" s="78" t="s">
        <v>230</v>
      </c>
      <c r="J3" s="89" t="s">
        <v>231</v>
      </c>
      <c r="K3" s="89" t="s">
        <v>232</v>
      </c>
      <c r="L3" s="246"/>
      <c r="M3" s="247"/>
      <c r="N3" s="247"/>
      <c r="O3" s="246"/>
      <c r="P3" s="246"/>
      <c r="Q3" s="355" t="s">
        <v>254</v>
      </c>
      <c r="R3" s="355"/>
      <c r="S3" s="355"/>
      <c r="T3" s="355"/>
      <c r="U3" s="355"/>
      <c r="V3" s="355"/>
      <c r="W3" s="355"/>
      <c r="X3" s="355"/>
      <c r="Y3" s="355"/>
    </row>
    <row r="4" spans="1:25" ht="28.5">
      <c r="A4" s="301" t="s">
        <v>219</v>
      </c>
      <c r="B4" s="330"/>
      <c r="C4" s="330"/>
      <c r="D4" s="330"/>
      <c r="E4" s="330"/>
      <c r="F4" s="190"/>
      <c r="G4" s="78" t="s">
        <v>256</v>
      </c>
      <c r="H4" s="150"/>
      <c r="I4" s="151"/>
      <c r="J4" s="223" t="s">
        <v>233</v>
      </c>
      <c r="K4" s="223">
        <v>3</v>
      </c>
      <c r="L4" s="246"/>
      <c r="M4" s="247"/>
      <c r="N4" s="247"/>
      <c r="O4" s="246"/>
      <c r="P4" s="246"/>
      <c r="Q4" s="355"/>
      <c r="R4" s="355"/>
      <c r="S4" s="355"/>
      <c r="T4" s="355"/>
      <c r="U4" s="355"/>
      <c r="V4" s="355"/>
      <c r="W4" s="355"/>
      <c r="X4" s="355"/>
      <c r="Y4" s="355"/>
    </row>
    <row r="5" spans="1:25" ht="15">
      <c r="A5" s="301" t="s">
        <v>220</v>
      </c>
      <c r="B5" s="330"/>
      <c r="C5" s="330"/>
      <c r="D5" s="330"/>
      <c r="E5" s="330"/>
      <c r="F5" s="190"/>
      <c r="G5" s="78" t="s">
        <v>234</v>
      </c>
      <c r="H5" s="156">
        <f>D12</f>
        <v>87.87878787878788</v>
      </c>
      <c r="I5" s="151"/>
      <c r="J5" s="224" t="s">
        <v>235</v>
      </c>
      <c r="K5" s="224">
        <v>2</v>
      </c>
      <c r="L5" s="246"/>
      <c r="M5" s="247"/>
      <c r="N5" s="247"/>
      <c r="O5" s="246"/>
      <c r="P5" s="246"/>
      <c r="Q5" s="355"/>
      <c r="R5" s="355"/>
      <c r="S5" s="355"/>
      <c r="T5" s="355"/>
      <c r="U5" s="355"/>
      <c r="V5" s="355"/>
      <c r="W5" s="355"/>
      <c r="X5" s="355"/>
      <c r="Y5" s="355"/>
    </row>
    <row r="6" spans="1:25" ht="15">
      <c r="A6" s="12"/>
      <c r="B6" s="52" t="s">
        <v>1</v>
      </c>
      <c r="C6" s="14" t="s">
        <v>76</v>
      </c>
      <c r="D6" s="124"/>
      <c r="E6" s="124" t="s">
        <v>77</v>
      </c>
      <c r="F6" s="127"/>
      <c r="G6" s="78" t="s">
        <v>236</v>
      </c>
      <c r="H6" s="156">
        <f>F12</f>
        <v>72.72727272727273</v>
      </c>
      <c r="I6" s="151"/>
      <c r="J6" s="225" t="s">
        <v>237</v>
      </c>
      <c r="K6" s="225">
        <v>1</v>
      </c>
      <c r="L6" s="246"/>
      <c r="M6" s="247"/>
      <c r="N6" s="247"/>
      <c r="O6" s="246"/>
      <c r="P6" s="246"/>
      <c r="Q6" s="355"/>
      <c r="R6" s="355"/>
      <c r="S6" s="355"/>
      <c r="T6" s="355"/>
      <c r="U6" s="355"/>
      <c r="V6" s="355"/>
      <c r="W6" s="355"/>
      <c r="X6" s="355"/>
      <c r="Y6" s="355"/>
    </row>
    <row r="7" spans="1:25" ht="57.75">
      <c r="A7" s="12"/>
      <c r="B7" s="52" t="s">
        <v>2</v>
      </c>
      <c r="C7" s="53" t="s">
        <v>78</v>
      </c>
      <c r="D7" s="207"/>
      <c r="E7" s="207" t="s">
        <v>78</v>
      </c>
      <c r="F7" s="193"/>
      <c r="G7" s="78" t="s">
        <v>238</v>
      </c>
      <c r="H7" s="162">
        <f>AVERAGE(H5:H6)</f>
        <v>80.30303030303031</v>
      </c>
      <c r="I7" s="163">
        <v>0.6</v>
      </c>
      <c r="J7" s="226" t="s">
        <v>239</v>
      </c>
      <c r="K7" s="226">
        <v>0</v>
      </c>
      <c r="L7" s="246"/>
      <c r="M7" s="246"/>
      <c r="N7" s="246"/>
      <c r="O7" s="246"/>
      <c r="P7" s="246"/>
      <c r="Q7" s="355"/>
      <c r="R7" s="355"/>
      <c r="S7" s="355"/>
      <c r="T7" s="355"/>
      <c r="U7" s="355"/>
      <c r="V7" s="355"/>
      <c r="W7" s="355"/>
      <c r="X7" s="355"/>
      <c r="Y7" s="355"/>
    </row>
    <row r="8" spans="1:25" ht="14.25">
      <c r="A8" s="12"/>
      <c r="B8" s="52" t="s">
        <v>3</v>
      </c>
      <c r="C8" s="53" t="s">
        <v>4</v>
      </c>
      <c r="D8" s="53"/>
      <c r="E8" s="53" t="s">
        <v>84</v>
      </c>
      <c r="F8" s="193"/>
      <c r="G8" s="78" t="s">
        <v>240</v>
      </c>
      <c r="H8" s="166" t="s">
        <v>114</v>
      </c>
      <c r="I8" s="167"/>
      <c r="J8" s="167"/>
      <c r="K8" s="16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2"/>
      <c r="B9" s="52" t="s">
        <v>5</v>
      </c>
      <c r="C9" s="53" t="s">
        <v>193</v>
      </c>
      <c r="D9" s="53"/>
      <c r="E9" s="53" t="s">
        <v>193</v>
      </c>
      <c r="F9" s="53"/>
      <c r="G9" s="21"/>
      <c r="H9" s="16"/>
      <c r="I9" s="16"/>
      <c r="J9" s="5"/>
      <c r="K9" s="54" t="s">
        <v>82</v>
      </c>
      <c r="L9" s="54" t="s">
        <v>89</v>
      </c>
      <c r="M9" s="29" t="s">
        <v>97</v>
      </c>
      <c r="N9" s="29" t="s">
        <v>98</v>
      </c>
      <c r="O9" s="29" t="s">
        <v>99</v>
      </c>
      <c r="P9" s="29" t="s">
        <v>100</v>
      </c>
      <c r="Q9" s="29" t="s">
        <v>101</v>
      </c>
      <c r="R9" s="29" t="s">
        <v>102</v>
      </c>
      <c r="S9" s="29" t="s">
        <v>103</v>
      </c>
      <c r="T9" s="29" t="s">
        <v>104</v>
      </c>
      <c r="U9" s="29" t="s">
        <v>109</v>
      </c>
      <c r="V9" s="29" t="s">
        <v>105</v>
      </c>
      <c r="W9" s="29" t="s">
        <v>106</v>
      </c>
      <c r="X9" s="29" t="s">
        <v>107</v>
      </c>
      <c r="Y9" s="29" t="s">
        <v>108</v>
      </c>
    </row>
    <row r="10" spans="1:25" ht="15">
      <c r="A10" s="12"/>
      <c r="B10" s="52" t="s">
        <v>8</v>
      </c>
      <c r="C10" s="53">
        <v>50</v>
      </c>
      <c r="D10" s="86">
        <f>0.55*C10</f>
        <v>27.500000000000004</v>
      </c>
      <c r="E10" s="19">
        <v>50</v>
      </c>
      <c r="F10" s="86">
        <f>0.55*E10</f>
        <v>27.500000000000004</v>
      </c>
      <c r="G10" s="66" t="s">
        <v>6</v>
      </c>
      <c r="H10" s="16"/>
      <c r="I10" s="16"/>
      <c r="J10" s="25"/>
      <c r="K10" s="46">
        <v>2</v>
      </c>
      <c r="L10" s="46">
        <v>3</v>
      </c>
      <c r="M10" s="46">
        <v>2</v>
      </c>
      <c r="N10" s="46">
        <v>3</v>
      </c>
      <c r="O10" s="46">
        <v>3</v>
      </c>
      <c r="P10" s="46">
        <v>2</v>
      </c>
      <c r="Q10" s="46">
        <v>2</v>
      </c>
      <c r="R10" s="46">
        <v>3</v>
      </c>
      <c r="S10" s="31"/>
      <c r="T10" s="31"/>
      <c r="U10" s="31"/>
      <c r="V10" s="31"/>
      <c r="W10" s="39">
        <v>3</v>
      </c>
      <c r="X10" s="39">
        <v>3</v>
      </c>
      <c r="Y10" s="39">
        <v>3</v>
      </c>
    </row>
    <row r="11" spans="1:25" ht="15">
      <c r="A11" s="12">
        <v>1</v>
      </c>
      <c r="B11" s="43">
        <v>170301110006</v>
      </c>
      <c r="C11" s="70">
        <v>33</v>
      </c>
      <c r="D11" s="75">
        <f>COUNTIF(C11:C43,"&gt;="&amp;D10)</f>
        <v>29</v>
      </c>
      <c r="E11" s="67">
        <v>19</v>
      </c>
      <c r="F11" s="75">
        <f>COUNTIF(E11:E43,"&gt;="&amp;F10)</f>
        <v>24</v>
      </c>
      <c r="G11" s="66" t="s">
        <v>7</v>
      </c>
      <c r="H11" s="16"/>
      <c r="I11" s="16"/>
      <c r="J11" s="25"/>
      <c r="K11" s="23">
        <v>1</v>
      </c>
      <c r="L11" s="23">
        <v>2</v>
      </c>
      <c r="M11" s="23">
        <v>1</v>
      </c>
      <c r="N11" s="23">
        <v>1</v>
      </c>
      <c r="O11" s="23">
        <v>2</v>
      </c>
      <c r="P11" s="23">
        <v>3</v>
      </c>
      <c r="Q11" s="23">
        <v>1</v>
      </c>
      <c r="R11" s="23">
        <v>1</v>
      </c>
      <c r="S11" s="31"/>
      <c r="T11" s="31"/>
      <c r="U11" s="31"/>
      <c r="V11" s="31"/>
      <c r="W11" s="39">
        <v>3</v>
      </c>
      <c r="X11" s="39">
        <v>3</v>
      </c>
      <c r="Y11" s="39">
        <v>3</v>
      </c>
    </row>
    <row r="12" spans="1:25" ht="15">
      <c r="A12" s="12">
        <v>2</v>
      </c>
      <c r="B12" s="43">
        <v>170301110007</v>
      </c>
      <c r="C12" s="70">
        <v>37</v>
      </c>
      <c r="D12" s="75">
        <f>D11/$A$43*100</f>
        <v>87.87878787878788</v>
      </c>
      <c r="E12" s="67">
        <v>35</v>
      </c>
      <c r="F12" s="75">
        <f>F11/$A$43*100</f>
        <v>72.72727272727273</v>
      </c>
      <c r="G12" s="66" t="s">
        <v>72</v>
      </c>
      <c r="H12" s="16"/>
      <c r="I12" s="16"/>
      <c r="J12" s="25"/>
      <c r="K12" s="46">
        <v>2</v>
      </c>
      <c r="L12" s="46">
        <v>1</v>
      </c>
      <c r="M12" s="46">
        <v>2</v>
      </c>
      <c r="N12" s="46">
        <v>3</v>
      </c>
      <c r="O12" s="46">
        <v>1</v>
      </c>
      <c r="P12" s="46">
        <v>2</v>
      </c>
      <c r="Q12" s="46">
        <v>2</v>
      </c>
      <c r="R12" s="46">
        <v>3</v>
      </c>
      <c r="S12" s="31"/>
      <c r="T12" s="31"/>
      <c r="U12" s="31"/>
      <c r="V12" s="31"/>
      <c r="W12" s="39">
        <v>3</v>
      </c>
      <c r="X12" s="39">
        <v>3</v>
      </c>
      <c r="Y12" s="39">
        <v>3</v>
      </c>
    </row>
    <row r="13" spans="1:25" ht="15">
      <c r="A13" s="12">
        <v>3</v>
      </c>
      <c r="B13" s="43">
        <v>170301110008</v>
      </c>
      <c r="C13" s="70">
        <v>34</v>
      </c>
      <c r="D13" s="70"/>
      <c r="E13" s="67">
        <v>25</v>
      </c>
      <c r="F13" s="67"/>
      <c r="G13" s="66" t="s">
        <v>73</v>
      </c>
      <c r="H13" s="16"/>
      <c r="I13" s="16"/>
      <c r="J13" s="25"/>
      <c r="K13" s="46">
        <v>2</v>
      </c>
      <c r="L13" s="46">
        <v>3</v>
      </c>
      <c r="M13" s="46">
        <v>2</v>
      </c>
      <c r="N13" s="46">
        <v>1</v>
      </c>
      <c r="O13" s="46">
        <v>1</v>
      </c>
      <c r="P13" s="46">
        <v>2</v>
      </c>
      <c r="Q13" s="46">
        <v>2</v>
      </c>
      <c r="R13" s="46">
        <v>3</v>
      </c>
      <c r="S13" s="31"/>
      <c r="T13" s="31"/>
      <c r="U13" s="31"/>
      <c r="V13" s="31"/>
      <c r="W13" s="39">
        <v>3</v>
      </c>
      <c r="X13" s="39">
        <v>3</v>
      </c>
      <c r="Y13" s="39">
        <v>3</v>
      </c>
    </row>
    <row r="14" spans="1:25" ht="15">
      <c r="A14" s="12">
        <v>4</v>
      </c>
      <c r="B14" s="43">
        <v>170301110012</v>
      </c>
      <c r="C14" s="70">
        <v>37</v>
      </c>
      <c r="D14" s="70"/>
      <c r="E14" s="67">
        <v>24</v>
      </c>
      <c r="F14" s="67"/>
      <c r="G14" s="66"/>
      <c r="H14" s="16"/>
      <c r="I14" s="16"/>
      <c r="J14" s="25"/>
      <c r="K14" s="34"/>
      <c r="L14" s="23"/>
      <c r="M14" s="39"/>
      <c r="N14" s="39"/>
      <c r="O14" s="39"/>
      <c r="P14" s="39"/>
      <c r="Q14" s="39"/>
      <c r="R14" s="39"/>
      <c r="S14" s="31"/>
      <c r="T14" s="31"/>
      <c r="U14" s="31"/>
      <c r="V14" s="31"/>
      <c r="W14" s="31"/>
      <c r="X14" s="31"/>
      <c r="Y14" s="31"/>
    </row>
    <row r="15" spans="1:25" ht="15">
      <c r="A15" s="12">
        <v>5</v>
      </c>
      <c r="B15" s="43">
        <v>170301110013</v>
      </c>
      <c r="C15" s="70">
        <v>33</v>
      </c>
      <c r="D15" s="70"/>
      <c r="E15" s="67">
        <v>26</v>
      </c>
      <c r="F15" s="276"/>
      <c r="G15" s="319" t="s">
        <v>259</v>
      </c>
      <c r="H15" s="320"/>
      <c r="I15" s="320"/>
      <c r="J15" s="321"/>
      <c r="K15" s="25">
        <f>AVERAGE(K10:K13)</f>
        <v>1.75</v>
      </c>
      <c r="L15" s="25">
        <f aca="true" t="shared" si="0" ref="L15:Y15">AVERAGE(L10:L13)</f>
        <v>2.25</v>
      </c>
      <c r="M15" s="25">
        <f t="shared" si="0"/>
        <v>1.75</v>
      </c>
      <c r="N15" s="25">
        <f t="shared" si="0"/>
        <v>2</v>
      </c>
      <c r="O15" s="25">
        <f t="shared" si="0"/>
        <v>1.75</v>
      </c>
      <c r="P15" s="25">
        <f t="shared" si="0"/>
        <v>2.25</v>
      </c>
      <c r="Q15" s="25">
        <f t="shared" si="0"/>
        <v>1.75</v>
      </c>
      <c r="R15" s="25">
        <f t="shared" si="0"/>
        <v>2.5</v>
      </c>
      <c r="S15" s="25"/>
      <c r="T15" s="25"/>
      <c r="U15" s="25"/>
      <c r="V15" s="25"/>
      <c r="W15" s="25">
        <f t="shared" si="0"/>
        <v>3</v>
      </c>
      <c r="X15" s="25">
        <f t="shared" si="0"/>
        <v>3</v>
      </c>
      <c r="Y15" s="25">
        <f t="shared" si="0"/>
        <v>3</v>
      </c>
    </row>
    <row r="16" spans="1:25" ht="15">
      <c r="A16" s="12">
        <v>6</v>
      </c>
      <c r="B16" s="43">
        <v>170301110014</v>
      </c>
      <c r="C16" s="70">
        <v>27</v>
      </c>
      <c r="D16" s="70"/>
      <c r="E16" s="67">
        <v>24</v>
      </c>
      <c r="F16" s="278"/>
      <c r="G16" s="351" t="s">
        <v>83</v>
      </c>
      <c r="H16" s="352"/>
      <c r="I16" s="352"/>
      <c r="J16" s="353"/>
      <c r="K16" s="120">
        <f aca="true" t="shared" si="1" ref="K16:Y16">K15*$H$7/100</f>
        <v>1.4053030303030305</v>
      </c>
      <c r="L16" s="120">
        <f t="shared" si="1"/>
        <v>1.8068181818181819</v>
      </c>
      <c r="M16" s="120">
        <f t="shared" si="1"/>
        <v>1.4053030303030305</v>
      </c>
      <c r="N16" s="120">
        <f t="shared" si="1"/>
        <v>1.6060606060606062</v>
      </c>
      <c r="O16" s="120">
        <f t="shared" si="1"/>
        <v>1.4053030303030305</v>
      </c>
      <c r="P16" s="120">
        <f t="shared" si="1"/>
        <v>1.8068181818181819</v>
      </c>
      <c r="Q16" s="120">
        <f t="shared" si="1"/>
        <v>1.4053030303030305</v>
      </c>
      <c r="R16" s="120">
        <f t="shared" si="1"/>
        <v>2.007575757575758</v>
      </c>
      <c r="S16" s="120"/>
      <c r="T16" s="120"/>
      <c r="U16" s="120"/>
      <c r="V16" s="120"/>
      <c r="W16" s="120">
        <f t="shared" si="1"/>
        <v>2.409090909090909</v>
      </c>
      <c r="X16" s="120">
        <f t="shared" si="1"/>
        <v>2.409090909090909</v>
      </c>
      <c r="Y16" s="120">
        <f t="shared" si="1"/>
        <v>2.409090909090909</v>
      </c>
    </row>
    <row r="17" spans="1:25" ht="14.25">
      <c r="A17" s="12">
        <v>7</v>
      </c>
      <c r="B17" s="43">
        <v>170301110015</v>
      </c>
      <c r="C17" s="70">
        <v>35</v>
      </c>
      <c r="D17" s="277"/>
      <c r="E17" s="276">
        <v>28</v>
      </c>
      <c r="F17" s="279"/>
      <c r="G17" s="274"/>
      <c r="H17" s="274"/>
      <c r="I17" s="274"/>
      <c r="J17" s="274"/>
      <c r="K17" s="246"/>
      <c r="L17" s="24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2">
        <v>8</v>
      </c>
      <c r="B18" s="43">
        <v>170301110016</v>
      </c>
      <c r="C18" s="70">
        <v>35</v>
      </c>
      <c r="D18" s="277"/>
      <c r="E18" s="276">
        <v>34</v>
      </c>
      <c r="F18" s="279"/>
      <c r="G18" s="257"/>
      <c r="H18" s="257"/>
      <c r="I18" s="257"/>
      <c r="J18" s="246"/>
      <c r="K18" s="245"/>
      <c r="L18" s="245"/>
      <c r="M18" s="69"/>
      <c r="N18" s="69"/>
      <c r="O18" s="69"/>
      <c r="P18" s="69"/>
      <c r="Q18" s="69"/>
      <c r="R18" s="69"/>
      <c r="S18" s="1"/>
      <c r="T18" s="1"/>
      <c r="U18" s="1"/>
      <c r="V18" s="1"/>
      <c r="W18" s="1"/>
      <c r="X18" s="1"/>
      <c r="Y18" s="1"/>
    </row>
    <row r="19" spans="1:25" ht="14.25">
      <c r="A19" s="12">
        <v>9</v>
      </c>
      <c r="B19" s="43">
        <v>170301110017</v>
      </c>
      <c r="C19" s="70">
        <v>35</v>
      </c>
      <c r="D19" s="277"/>
      <c r="E19" s="276">
        <v>38</v>
      </c>
      <c r="F19" s="279"/>
      <c r="G19" s="247"/>
      <c r="H19" s="247"/>
      <c r="I19" s="247"/>
      <c r="J19" s="246"/>
      <c r="K19" s="246"/>
      <c r="L19" s="24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2">
        <v>10</v>
      </c>
      <c r="B20" s="43">
        <v>170301110019</v>
      </c>
      <c r="C20" s="70">
        <v>39</v>
      </c>
      <c r="D20" s="277"/>
      <c r="E20" s="276">
        <v>42</v>
      </c>
      <c r="F20" s="279"/>
      <c r="G20" s="258"/>
      <c r="H20" s="246"/>
      <c r="I20" s="246"/>
      <c r="J20" s="246"/>
      <c r="K20" s="247"/>
      <c r="L20" s="246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2">
        <v>11</v>
      </c>
      <c r="B21" s="43">
        <v>170301110020</v>
      </c>
      <c r="C21" s="70">
        <v>0</v>
      </c>
      <c r="D21" s="277"/>
      <c r="E21" s="276">
        <v>0</v>
      </c>
      <c r="F21" s="279"/>
      <c r="G21" s="258"/>
      <c r="H21" s="246"/>
      <c r="I21" s="246"/>
      <c r="J21" s="246"/>
      <c r="K21" s="246"/>
      <c r="L21" s="246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>
      <c r="A22" s="12">
        <v>12</v>
      </c>
      <c r="B22" s="43">
        <v>170301110021</v>
      </c>
      <c r="C22" s="70">
        <v>35</v>
      </c>
      <c r="D22" s="277"/>
      <c r="E22" s="276">
        <v>36</v>
      </c>
      <c r="F22" s="279"/>
      <c r="G22" s="257"/>
      <c r="H22" s="257"/>
      <c r="I22" s="257"/>
      <c r="J22" s="246"/>
      <c r="K22" s="246"/>
      <c r="L22" s="246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12">
        <v>13</v>
      </c>
      <c r="B23" s="43">
        <v>170301110022</v>
      </c>
      <c r="C23" s="70">
        <v>38</v>
      </c>
      <c r="D23" s="277"/>
      <c r="E23" s="276">
        <v>38</v>
      </c>
      <c r="F23" s="279"/>
      <c r="G23" s="257"/>
      <c r="H23" s="257"/>
      <c r="I23" s="257"/>
      <c r="J23" s="246"/>
      <c r="K23" s="246"/>
      <c r="L23" s="246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12">
        <v>14</v>
      </c>
      <c r="B24" s="43">
        <v>170301110023</v>
      </c>
      <c r="C24" s="70">
        <v>38</v>
      </c>
      <c r="D24" s="277"/>
      <c r="E24" s="276">
        <v>36</v>
      </c>
      <c r="F24" s="279"/>
      <c r="G24" s="257"/>
      <c r="H24" s="257"/>
      <c r="I24" s="257"/>
      <c r="J24" s="246"/>
      <c r="K24" s="246"/>
      <c r="L24" s="246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>
      <c r="A25" s="12">
        <v>15</v>
      </c>
      <c r="B25" s="43">
        <v>170301110025</v>
      </c>
      <c r="C25" s="70">
        <v>35</v>
      </c>
      <c r="D25" s="70"/>
      <c r="E25" s="67">
        <v>40</v>
      </c>
      <c r="F25" s="279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>
      <c r="A26" s="12">
        <v>16</v>
      </c>
      <c r="B26" s="43">
        <v>170301110027</v>
      </c>
      <c r="C26" s="70">
        <v>33</v>
      </c>
      <c r="D26" s="70"/>
      <c r="E26" s="67">
        <v>33</v>
      </c>
      <c r="F26" s="279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12">
        <v>17</v>
      </c>
      <c r="B27" s="43">
        <v>170301110028</v>
      </c>
      <c r="C27" s="70">
        <v>36</v>
      </c>
      <c r="D27" s="70"/>
      <c r="E27" s="67">
        <v>40</v>
      </c>
      <c r="F27" s="279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>
      <c r="A28" s="12">
        <v>18</v>
      </c>
      <c r="B28" s="43">
        <v>170301110031</v>
      </c>
      <c r="C28" s="70">
        <v>36</v>
      </c>
      <c r="D28" s="70"/>
      <c r="E28" s="67">
        <v>0</v>
      </c>
      <c r="F28" s="279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>
      <c r="A29" s="12">
        <v>19</v>
      </c>
      <c r="B29" s="43">
        <v>170301110036</v>
      </c>
      <c r="C29" s="70">
        <v>32</v>
      </c>
      <c r="D29" s="70"/>
      <c r="E29" s="67">
        <v>41</v>
      </c>
      <c r="F29" s="279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>
      <c r="A30" s="12">
        <v>20</v>
      </c>
      <c r="B30" s="43">
        <v>170301110037</v>
      </c>
      <c r="C30" s="70">
        <v>36</v>
      </c>
      <c r="D30" s="70"/>
      <c r="E30" s="67">
        <v>33</v>
      </c>
      <c r="F30" s="279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>
      <c r="A31" s="12">
        <v>21</v>
      </c>
      <c r="B31" s="43">
        <v>170301110039</v>
      </c>
      <c r="C31" s="70">
        <v>27</v>
      </c>
      <c r="D31" s="70"/>
      <c r="E31" s="67">
        <v>31</v>
      </c>
      <c r="F31" s="279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25">
      <c r="A32" s="12">
        <v>22</v>
      </c>
      <c r="B32" s="43">
        <v>170301110042</v>
      </c>
      <c r="C32" s="70">
        <v>39</v>
      </c>
      <c r="D32" s="70"/>
      <c r="E32" s="67">
        <v>40</v>
      </c>
      <c r="F32" s="279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>
      <c r="A33" s="12">
        <v>23</v>
      </c>
      <c r="B33" s="43">
        <v>170301110044</v>
      </c>
      <c r="C33" s="70">
        <v>36</v>
      </c>
      <c r="D33" s="70"/>
      <c r="E33" s="67">
        <v>33</v>
      </c>
      <c r="F33" s="279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25">
      <c r="A34" s="12">
        <v>24</v>
      </c>
      <c r="B34" s="43">
        <v>170301110045</v>
      </c>
      <c r="C34" s="70">
        <v>33</v>
      </c>
      <c r="D34" s="70"/>
      <c r="E34" s="67">
        <v>29</v>
      </c>
      <c r="F34" s="279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>
      <c r="A35" s="12">
        <v>25</v>
      </c>
      <c r="B35" s="43">
        <v>170301110046</v>
      </c>
      <c r="C35" s="70">
        <v>29</v>
      </c>
      <c r="D35" s="70"/>
      <c r="E35" s="67">
        <v>29</v>
      </c>
      <c r="F35" s="279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2">
        <v>26</v>
      </c>
      <c r="B36" s="43">
        <v>170301110047</v>
      </c>
      <c r="C36" s="70">
        <v>35</v>
      </c>
      <c r="D36" s="70"/>
      <c r="E36" s="67">
        <v>42</v>
      </c>
      <c r="F36" s="279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>
      <c r="A37" s="12">
        <v>27</v>
      </c>
      <c r="B37" s="43">
        <v>170301110050</v>
      </c>
      <c r="C37" s="70">
        <v>37</v>
      </c>
      <c r="D37" s="70"/>
      <c r="E37" s="67">
        <v>42</v>
      </c>
      <c r="F37" s="279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>
      <c r="A38" s="12">
        <v>28</v>
      </c>
      <c r="B38" s="43">
        <v>170301110052</v>
      </c>
      <c r="C38" s="70">
        <v>35</v>
      </c>
      <c r="D38" s="70"/>
      <c r="E38" s="67">
        <v>20</v>
      </c>
      <c r="F38" s="279"/>
      <c r="G38" s="12"/>
      <c r="H38" s="12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12">
        <v>29</v>
      </c>
      <c r="B39" s="43">
        <v>170301110054</v>
      </c>
      <c r="C39" s="70">
        <v>34</v>
      </c>
      <c r="D39" s="70"/>
      <c r="E39" s="67">
        <v>37</v>
      </c>
      <c r="F39" s="279"/>
      <c r="G39" s="12"/>
      <c r="H39" s="12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>
      <c r="A40" s="12">
        <v>30</v>
      </c>
      <c r="B40" s="43">
        <v>170301111056</v>
      </c>
      <c r="C40" s="70">
        <v>35</v>
      </c>
      <c r="D40" s="70"/>
      <c r="E40" s="67">
        <v>33</v>
      </c>
      <c r="F40" s="279"/>
      <c r="G40" s="12"/>
      <c r="H40" s="12"/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>
      <c r="A41" s="12">
        <v>31</v>
      </c>
      <c r="B41" s="43">
        <v>170301111057</v>
      </c>
      <c r="C41" s="70">
        <v>35</v>
      </c>
      <c r="D41" s="70"/>
      <c r="E41" s="67">
        <v>30</v>
      </c>
      <c r="F41" s="279"/>
      <c r="G41" s="12"/>
      <c r="H41" s="12"/>
      <c r="I41" s="1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>
      <c r="A42" s="12">
        <v>32</v>
      </c>
      <c r="B42" s="43">
        <v>170301111059</v>
      </c>
      <c r="C42" s="70">
        <v>0</v>
      </c>
      <c r="D42" s="70"/>
      <c r="E42" s="67">
        <v>0</v>
      </c>
      <c r="F42" s="279"/>
      <c r="G42" s="12"/>
      <c r="H42" s="12"/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>
      <c r="A43" s="12">
        <v>33</v>
      </c>
      <c r="B43" s="43">
        <v>170301111060</v>
      </c>
      <c r="C43" s="70">
        <v>33</v>
      </c>
      <c r="D43" s="70"/>
      <c r="E43" s="67">
        <v>31</v>
      </c>
      <c r="F43" s="279"/>
      <c r="G43" s="12"/>
      <c r="H43" s="12"/>
      <c r="I43" s="1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</sheetData>
  <sheetProtection/>
  <mergeCells count="8">
    <mergeCell ref="G15:J15"/>
    <mergeCell ref="G16:J16"/>
    <mergeCell ref="A1:E1"/>
    <mergeCell ref="A2:E2"/>
    <mergeCell ref="A3:E3"/>
    <mergeCell ref="Q3:Y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Y70"/>
  <sheetViews>
    <sheetView zoomScale="70" zoomScaleNormal="70" zoomScalePageLayoutView="0" workbookViewId="0" topLeftCell="K1">
      <selection activeCell="S15" sqref="S15:V16"/>
    </sheetView>
  </sheetViews>
  <sheetFormatPr defaultColWidth="6.57421875" defaultRowHeight="15"/>
  <cols>
    <col min="1" max="1" width="9.8515625" style="12" customWidth="1"/>
    <col min="2" max="3" width="15.140625" style="12" bestFit="1" customWidth="1"/>
    <col min="4" max="4" width="15.140625" style="12" customWidth="1"/>
    <col min="5" max="6" width="15.00390625" style="12" customWidth="1"/>
    <col min="7" max="7" width="18.140625" style="12" bestFit="1" customWidth="1"/>
    <col min="8" max="8" width="8.8515625" style="12" customWidth="1"/>
    <col min="9" max="9" width="8.57421875" style="12" customWidth="1"/>
    <col min="10" max="10" width="9.8515625" style="1" customWidth="1"/>
    <col min="11" max="11" width="12.57421875" style="1" customWidth="1"/>
    <col min="12" max="12" width="7.57421875" style="1" customWidth="1"/>
    <col min="13" max="13" width="6.8515625" style="1" customWidth="1"/>
    <col min="14" max="249" width="8.8515625" style="1" customWidth="1"/>
    <col min="250" max="250" width="24.57421875" style="1" customWidth="1"/>
    <col min="251" max="251" width="6.00390625" style="1" bestFit="1" customWidth="1"/>
    <col min="252" max="255" width="5.8515625" style="1" bestFit="1" customWidth="1"/>
    <col min="256" max="16384" width="6.57421875" style="1" bestFit="1" customWidth="1"/>
  </cols>
  <sheetData>
    <row r="1" spans="1:16" ht="20.25" customHeight="1">
      <c r="A1" s="301" t="s">
        <v>110</v>
      </c>
      <c r="B1" s="330"/>
      <c r="C1" s="330"/>
      <c r="D1" s="330"/>
      <c r="E1" s="330"/>
      <c r="F1" s="190"/>
      <c r="G1" s="252"/>
      <c r="H1" s="252"/>
      <c r="I1" s="252"/>
      <c r="J1" s="252"/>
      <c r="K1" s="252"/>
      <c r="L1" s="247"/>
      <c r="M1" s="247"/>
      <c r="N1" s="247"/>
      <c r="O1" s="247"/>
      <c r="P1" s="247"/>
    </row>
    <row r="2" spans="1:16" ht="20.25" customHeight="1">
      <c r="A2" s="301" t="s">
        <v>0</v>
      </c>
      <c r="B2" s="330"/>
      <c r="C2" s="330"/>
      <c r="D2" s="330"/>
      <c r="E2" s="330"/>
      <c r="F2" s="190"/>
      <c r="G2" s="253"/>
      <c r="H2" s="34"/>
      <c r="I2" s="34"/>
      <c r="J2" s="251"/>
      <c r="K2" s="251"/>
      <c r="L2" s="246"/>
      <c r="M2" s="246"/>
      <c r="N2" s="246"/>
      <c r="O2" s="246"/>
      <c r="P2" s="246"/>
    </row>
    <row r="3" spans="1:25" ht="20.25" customHeight="1">
      <c r="A3" s="301" t="s">
        <v>221</v>
      </c>
      <c r="B3" s="330"/>
      <c r="C3" s="330"/>
      <c r="D3" s="330"/>
      <c r="E3" s="330"/>
      <c r="F3" s="190"/>
      <c r="G3" s="78"/>
      <c r="H3" s="153"/>
      <c r="I3" s="78" t="s">
        <v>230</v>
      </c>
      <c r="J3" s="89" t="s">
        <v>231</v>
      </c>
      <c r="K3" s="89" t="s">
        <v>232</v>
      </c>
      <c r="L3" s="246"/>
      <c r="M3" s="247"/>
      <c r="N3" s="247"/>
      <c r="O3" s="246"/>
      <c r="P3" s="246"/>
      <c r="Q3" s="355" t="s">
        <v>254</v>
      </c>
      <c r="R3" s="355"/>
      <c r="S3" s="355"/>
      <c r="T3" s="355"/>
      <c r="U3" s="355"/>
      <c r="V3" s="355"/>
      <c r="W3" s="355"/>
      <c r="X3" s="355"/>
      <c r="Y3" s="355"/>
    </row>
    <row r="4" spans="1:25" ht="32.25" customHeight="1">
      <c r="A4" s="301" t="s">
        <v>222</v>
      </c>
      <c r="B4" s="330"/>
      <c r="C4" s="330"/>
      <c r="D4" s="330"/>
      <c r="E4" s="330"/>
      <c r="F4" s="190"/>
      <c r="G4" s="78" t="s">
        <v>256</v>
      </c>
      <c r="H4" s="150"/>
      <c r="I4" s="151"/>
      <c r="J4" s="223" t="s">
        <v>233</v>
      </c>
      <c r="K4" s="223">
        <v>3</v>
      </c>
      <c r="L4" s="246"/>
      <c r="M4" s="247"/>
      <c r="N4" s="247"/>
      <c r="O4" s="246"/>
      <c r="P4" s="246"/>
      <c r="Q4" s="355"/>
      <c r="R4" s="355"/>
      <c r="S4" s="355"/>
      <c r="T4" s="355"/>
      <c r="U4" s="355"/>
      <c r="V4" s="355"/>
      <c r="W4" s="355"/>
      <c r="X4" s="355"/>
      <c r="Y4" s="355"/>
    </row>
    <row r="5" spans="1:25" ht="20.25" customHeight="1">
      <c r="A5" s="301" t="s">
        <v>223</v>
      </c>
      <c r="B5" s="330"/>
      <c r="C5" s="330"/>
      <c r="D5" s="330"/>
      <c r="E5" s="330"/>
      <c r="F5" s="190"/>
      <c r="G5" s="78" t="s">
        <v>234</v>
      </c>
      <c r="H5" s="156">
        <f>D12</f>
        <v>66.66666666666666</v>
      </c>
      <c r="I5" s="151"/>
      <c r="J5" s="224" t="s">
        <v>235</v>
      </c>
      <c r="K5" s="224">
        <v>2</v>
      </c>
      <c r="L5" s="246"/>
      <c r="M5" s="247"/>
      <c r="N5" s="247"/>
      <c r="O5" s="246"/>
      <c r="P5" s="246"/>
      <c r="Q5" s="355"/>
      <c r="R5" s="355"/>
      <c r="S5" s="355"/>
      <c r="T5" s="355"/>
      <c r="U5" s="355"/>
      <c r="V5" s="355"/>
      <c r="W5" s="355"/>
      <c r="X5" s="355"/>
      <c r="Y5" s="355"/>
    </row>
    <row r="6" spans="2:25" ht="20.25" customHeight="1">
      <c r="B6" s="52" t="s">
        <v>1</v>
      </c>
      <c r="C6" s="14" t="s">
        <v>76</v>
      </c>
      <c r="D6" s="124"/>
      <c r="E6" s="124" t="s">
        <v>77</v>
      </c>
      <c r="F6" s="127"/>
      <c r="G6" s="78" t="s">
        <v>236</v>
      </c>
      <c r="H6" s="156">
        <f>F12</f>
        <v>17.94871794871795</v>
      </c>
      <c r="I6" s="151"/>
      <c r="J6" s="225" t="s">
        <v>237</v>
      </c>
      <c r="K6" s="225">
        <v>1</v>
      </c>
      <c r="L6" s="246"/>
      <c r="M6" s="247"/>
      <c r="N6" s="247"/>
      <c r="O6" s="246"/>
      <c r="P6" s="246"/>
      <c r="Q6" s="355"/>
      <c r="R6" s="355"/>
      <c r="S6" s="355"/>
      <c r="T6" s="355"/>
      <c r="U6" s="355"/>
      <c r="V6" s="355"/>
      <c r="W6" s="355"/>
      <c r="X6" s="355"/>
      <c r="Y6" s="355"/>
    </row>
    <row r="7" spans="2:25" ht="42.75" customHeight="1">
      <c r="B7" s="52" t="s">
        <v>2</v>
      </c>
      <c r="C7" s="53" t="s">
        <v>78</v>
      </c>
      <c r="D7" s="207"/>
      <c r="E7" s="207" t="s">
        <v>78</v>
      </c>
      <c r="F7" s="193"/>
      <c r="G7" s="78" t="s">
        <v>238</v>
      </c>
      <c r="H7" s="162">
        <f>AVERAGE(H5:H6)</f>
        <v>42.30769230769231</v>
      </c>
      <c r="I7" s="163">
        <v>0.6</v>
      </c>
      <c r="J7" s="226" t="s">
        <v>239</v>
      </c>
      <c r="K7" s="226">
        <v>0</v>
      </c>
      <c r="L7" s="246"/>
      <c r="M7" s="246"/>
      <c r="N7" s="246"/>
      <c r="O7" s="246"/>
      <c r="P7" s="246"/>
      <c r="Q7" s="355"/>
      <c r="R7" s="355"/>
      <c r="S7" s="355"/>
      <c r="T7" s="355"/>
      <c r="U7" s="355"/>
      <c r="V7" s="355"/>
      <c r="W7" s="355"/>
      <c r="X7" s="355"/>
      <c r="Y7" s="355"/>
    </row>
    <row r="8" spans="2:11" ht="24.75" customHeight="1">
      <c r="B8" s="52" t="s">
        <v>3</v>
      </c>
      <c r="C8" s="53" t="s">
        <v>4</v>
      </c>
      <c r="D8" s="53"/>
      <c r="E8" s="53" t="s">
        <v>84</v>
      </c>
      <c r="F8" s="193"/>
      <c r="G8" s="78" t="s">
        <v>240</v>
      </c>
      <c r="H8" s="166" t="s">
        <v>114</v>
      </c>
      <c r="I8" s="167"/>
      <c r="J8" s="167"/>
      <c r="K8" s="167"/>
    </row>
    <row r="9" spans="2:25" ht="24.75" customHeight="1">
      <c r="B9" s="52" t="s">
        <v>5</v>
      </c>
      <c r="C9" s="53" t="s">
        <v>75</v>
      </c>
      <c r="D9" s="53"/>
      <c r="E9" s="53" t="s">
        <v>75</v>
      </c>
      <c r="F9" s="207"/>
      <c r="G9" s="145"/>
      <c r="H9" s="245"/>
      <c r="I9" s="245"/>
      <c r="J9" s="259"/>
      <c r="K9" s="204" t="s">
        <v>82</v>
      </c>
      <c r="L9" s="54" t="s">
        <v>89</v>
      </c>
      <c r="M9" s="29" t="s">
        <v>97</v>
      </c>
      <c r="N9" s="29" t="s">
        <v>98</v>
      </c>
      <c r="O9" s="29" t="s">
        <v>99</v>
      </c>
      <c r="P9" s="29" t="s">
        <v>100</v>
      </c>
      <c r="Q9" s="29" t="s">
        <v>101</v>
      </c>
      <c r="R9" s="29" t="s">
        <v>102</v>
      </c>
      <c r="S9" s="29" t="s">
        <v>103</v>
      </c>
      <c r="T9" s="29" t="s">
        <v>104</v>
      </c>
      <c r="U9" s="29" t="s">
        <v>109</v>
      </c>
      <c r="V9" s="29" t="s">
        <v>105</v>
      </c>
      <c r="W9" s="29" t="s">
        <v>106</v>
      </c>
      <c r="X9" s="29" t="s">
        <v>107</v>
      </c>
      <c r="Y9" s="29" t="s">
        <v>108</v>
      </c>
    </row>
    <row r="10" spans="2:25" ht="24.75" customHeight="1">
      <c r="B10" s="52" t="s">
        <v>8</v>
      </c>
      <c r="C10" s="53">
        <v>50</v>
      </c>
      <c r="D10" s="86">
        <f>0.55*C10</f>
        <v>27.500000000000004</v>
      </c>
      <c r="E10" s="19">
        <v>50</v>
      </c>
      <c r="F10" s="86">
        <f>0.55*E10</f>
        <v>27.500000000000004</v>
      </c>
      <c r="G10" s="275" t="s">
        <v>6</v>
      </c>
      <c r="H10" s="245"/>
      <c r="I10" s="245"/>
      <c r="J10" s="245"/>
      <c r="K10" s="205">
        <v>2</v>
      </c>
      <c r="L10" s="46">
        <v>3</v>
      </c>
      <c r="M10" s="46">
        <v>2</v>
      </c>
      <c r="N10" s="46">
        <v>3</v>
      </c>
      <c r="O10" s="46">
        <v>3</v>
      </c>
      <c r="P10" s="46">
        <v>2</v>
      </c>
      <c r="Q10" s="46">
        <v>2</v>
      </c>
      <c r="R10" s="46">
        <v>1</v>
      </c>
      <c r="S10" s="31"/>
      <c r="T10" s="31"/>
      <c r="U10" s="31"/>
      <c r="V10" s="31"/>
      <c r="W10" s="39">
        <v>3</v>
      </c>
      <c r="X10" s="39">
        <v>3</v>
      </c>
      <c r="Y10" s="39">
        <v>3</v>
      </c>
    </row>
    <row r="11" spans="1:25" ht="19.5" customHeight="1">
      <c r="A11" s="12">
        <v>1</v>
      </c>
      <c r="B11" s="43">
        <v>170101110005</v>
      </c>
      <c r="C11" s="70">
        <v>47.14285714285714</v>
      </c>
      <c r="D11" s="75">
        <f>COUNTIF(C11:C49,"&gt;="&amp;D10)</f>
        <v>26</v>
      </c>
      <c r="E11" s="67">
        <v>26.25</v>
      </c>
      <c r="F11" s="75">
        <f>COUNTIF(E11:E49,"&gt;="&amp;F10)</f>
        <v>7</v>
      </c>
      <c r="G11" s="275" t="s">
        <v>7</v>
      </c>
      <c r="H11" s="245"/>
      <c r="I11" s="245"/>
      <c r="J11" s="245"/>
      <c r="K11" s="206">
        <v>1</v>
      </c>
      <c r="L11" s="23">
        <v>2</v>
      </c>
      <c r="M11" s="23">
        <v>1</v>
      </c>
      <c r="N11" s="23">
        <v>1</v>
      </c>
      <c r="O11" s="23">
        <v>2</v>
      </c>
      <c r="P11" s="23">
        <v>3</v>
      </c>
      <c r="Q11" s="23">
        <v>1</v>
      </c>
      <c r="R11" s="23">
        <v>1</v>
      </c>
      <c r="S11" s="31"/>
      <c r="T11" s="31"/>
      <c r="U11" s="31"/>
      <c r="V11" s="31"/>
      <c r="W11" s="39">
        <v>3</v>
      </c>
      <c r="X11" s="39">
        <v>3</v>
      </c>
      <c r="Y11" s="39">
        <v>3</v>
      </c>
    </row>
    <row r="12" spans="1:25" ht="19.5" customHeight="1">
      <c r="A12" s="12">
        <v>2</v>
      </c>
      <c r="B12" s="43">
        <v>170101110007</v>
      </c>
      <c r="C12" s="70">
        <v>46.42857142857143</v>
      </c>
      <c r="D12" s="75">
        <f>D11/$A$49*100</f>
        <v>66.66666666666666</v>
      </c>
      <c r="E12" s="67">
        <v>13.750000000000002</v>
      </c>
      <c r="F12" s="75">
        <f>F11/$A$49*100</f>
        <v>17.94871794871795</v>
      </c>
      <c r="G12" s="275" t="s">
        <v>72</v>
      </c>
      <c r="H12" s="245"/>
      <c r="I12" s="245"/>
      <c r="J12" s="245"/>
      <c r="K12" s="205">
        <v>2</v>
      </c>
      <c r="L12" s="46">
        <v>1</v>
      </c>
      <c r="M12" s="46">
        <v>2</v>
      </c>
      <c r="N12" s="46">
        <v>3</v>
      </c>
      <c r="O12" s="46">
        <v>1</v>
      </c>
      <c r="P12" s="46">
        <v>2</v>
      </c>
      <c r="Q12" s="46">
        <v>2</v>
      </c>
      <c r="R12" s="46">
        <v>3</v>
      </c>
      <c r="S12" s="31"/>
      <c r="T12" s="31"/>
      <c r="U12" s="31"/>
      <c r="V12" s="31"/>
      <c r="W12" s="39">
        <v>3</v>
      </c>
      <c r="X12" s="39">
        <v>3</v>
      </c>
      <c r="Y12" s="39">
        <v>3</v>
      </c>
    </row>
    <row r="13" spans="1:25" ht="19.5" customHeight="1">
      <c r="A13" s="12">
        <v>3</v>
      </c>
      <c r="B13" s="43">
        <v>170101110010</v>
      </c>
      <c r="C13" s="70">
        <v>40</v>
      </c>
      <c r="D13" s="70"/>
      <c r="E13" s="67">
        <v>18</v>
      </c>
      <c r="F13" s="276"/>
      <c r="G13" s="275" t="s">
        <v>73</v>
      </c>
      <c r="H13" s="245"/>
      <c r="I13" s="245"/>
      <c r="J13" s="245"/>
      <c r="K13" s="205">
        <v>2</v>
      </c>
      <c r="L13" s="46">
        <v>3</v>
      </c>
      <c r="M13" s="46">
        <v>2</v>
      </c>
      <c r="N13" s="46">
        <v>1</v>
      </c>
      <c r="O13" s="46">
        <v>1</v>
      </c>
      <c r="P13" s="46">
        <v>2</v>
      </c>
      <c r="Q13" s="46">
        <v>2</v>
      </c>
      <c r="R13" s="46">
        <v>3</v>
      </c>
      <c r="S13" s="31"/>
      <c r="T13" s="31"/>
      <c r="U13" s="31"/>
      <c r="V13" s="31"/>
      <c r="W13" s="39">
        <v>3</v>
      </c>
      <c r="X13" s="39">
        <v>3</v>
      </c>
      <c r="Y13" s="39">
        <v>3</v>
      </c>
    </row>
    <row r="14" spans="1:25" ht="19.5" customHeight="1">
      <c r="A14" s="12">
        <v>4</v>
      </c>
      <c r="B14" s="43">
        <v>170101110011</v>
      </c>
      <c r="C14" s="70">
        <v>47.85714285714286</v>
      </c>
      <c r="D14" s="70"/>
      <c r="E14" s="67">
        <v>23.125</v>
      </c>
      <c r="F14" s="276"/>
      <c r="G14" s="275" t="s">
        <v>74</v>
      </c>
      <c r="H14" s="245"/>
      <c r="I14" s="245"/>
      <c r="J14" s="245"/>
      <c r="K14" s="205">
        <v>1</v>
      </c>
      <c r="L14" s="46">
        <v>3</v>
      </c>
      <c r="M14" s="46">
        <v>2</v>
      </c>
      <c r="N14" s="46">
        <v>1</v>
      </c>
      <c r="O14" s="46">
        <v>3</v>
      </c>
      <c r="P14" s="46">
        <v>2</v>
      </c>
      <c r="Q14" s="46">
        <v>2</v>
      </c>
      <c r="R14" s="46">
        <v>2</v>
      </c>
      <c r="S14" s="31"/>
      <c r="T14" s="31"/>
      <c r="U14" s="31"/>
      <c r="V14" s="31"/>
      <c r="W14" s="39">
        <v>3</v>
      </c>
      <c r="X14" s="39">
        <v>3</v>
      </c>
      <c r="Y14" s="39">
        <v>3</v>
      </c>
    </row>
    <row r="15" spans="1:25" ht="19.5" customHeight="1">
      <c r="A15" s="12">
        <v>5</v>
      </c>
      <c r="B15" s="43">
        <v>170101110013</v>
      </c>
      <c r="C15" s="70">
        <v>40</v>
      </c>
      <c r="D15" s="70"/>
      <c r="E15" s="67">
        <v>13.125</v>
      </c>
      <c r="F15" s="276"/>
      <c r="G15" s="319" t="s">
        <v>259</v>
      </c>
      <c r="H15" s="340"/>
      <c r="I15" s="340"/>
      <c r="J15" s="341"/>
      <c r="K15" s="25">
        <f>AVERAGE(K10:K14)</f>
        <v>1.6</v>
      </c>
      <c r="L15" s="25">
        <f aca="true" t="shared" si="0" ref="L15:Y15">AVERAGE(L10:L14)</f>
        <v>2.4</v>
      </c>
      <c r="M15" s="25">
        <f t="shared" si="0"/>
        <v>1.8</v>
      </c>
      <c r="N15" s="25">
        <f t="shared" si="0"/>
        <v>1.8</v>
      </c>
      <c r="O15" s="25">
        <f t="shared" si="0"/>
        <v>2</v>
      </c>
      <c r="P15" s="25">
        <f t="shared" si="0"/>
        <v>2.2</v>
      </c>
      <c r="Q15" s="25">
        <f t="shared" si="0"/>
        <v>1.8</v>
      </c>
      <c r="R15" s="25">
        <f t="shared" si="0"/>
        <v>2</v>
      </c>
      <c r="S15" s="25"/>
      <c r="T15" s="25"/>
      <c r="U15" s="25"/>
      <c r="V15" s="25"/>
      <c r="W15" s="25">
        <f t="shared" si="0"/>
        <v>3</v>
      </c>
      <c r="X15" s="25">
        <f t="shared" si="0"/>
        <v>3</v>
      </c>
      <c r="Y15" s="25">
        <f t="shared" si="0"/>
        <v>3</v>
      </c>
    </row>
    <row r="16" spans="1:25" ht="19.5" customHeight="1">
      <c r="A16" s="12">
        <v>6</v>
      </c>
      <c r="B16" s="43">
        <v>170101111015</v>
      </c>
      <c r="C16" s="70">
        <v>36.42857142857142</v>
      </c>
      <c r="D16" s="70"/>
      <c r="E16" s="67">
        <v>10.625</v>
      </c>
      <c r="F16" s="278"/>
      <c r="G16" s="351" t="s">
        <v>83</v>
      </c>
      <c r="H16" s="352"/>
      <c r="I16" s="352"/>
      <c r="J16" s="353"/>
      <c r="K16" s="120">
        <f aca="true" t="shared" si="1" ref="K16:Y16">K15*$H$7/100</f>
        <v>0.676923076923077</v>
      </c>
      <c r="L16" s="120">
        <f t="shared" si="1"/>
        <v>1.0153846153846153</v>
      </c>
      <c r="M16" s="120">
        <f t="shared" si="1"/>
        <v>0.7615384615384616</v>
      </c>
      <c r="N16" s="120">
        <f t="shared" si="1"/>
        <v>0.7615384615384616</v>
      </c>
      <c r="O16" s="120">
        <f t="shared" si="1"/>
        <v>0.8461538461538461</v>
      </c>
      <c r="P16" s="120">
        <f t="shared" si="1"/>
        <v>0.9307692307692308</v>
      </c>
      <c r="Q16" s="120">
        <f t="shared" si="1"/>
        <v>0.7615384615384616</v>
      </c>
      <c r="R16" s="120">
        <f t="shared" si="1"/>
        <v>0.8461538461538461</v>
      </c>
      <c r="S16" s="120"/>
      <c r="T16" s="120"/>
      <c r="U16" s="120"/>
      <c r="V16" s="120"/>
      <c r="W16" s="120">
        <f t="shared" si="1"/>
        <v>1.2692307692307692</v>
      </c>
      <c r="X16" s="120">
        <f t="shared" si="1"/>
        <v>1.2692307692307692</v>
      </c>
      <c r="Y16" s="120">
        <f t="shared" si="1"/>
        <v>1.2692307692307692</v>
      </c>
    </row>
    <row r="17" spans="1:12" ht="19.5" customHeight="1">
      <c r="A17" s="12">
        <v>7</v>
      </c>
      <c r="B17" s="43">
        <v>170101111016</v>
      </c>
      <c r="C17" s="70">
        <v>36.42857142857142</v>
      </c>
      <c r="D17" s="277"/>
      <c r="E17" s="276">
        <v>6.875000000000001</v>
      </c>
      <c r="F17" s="279"/>
      <c r="G17" s="362"/>
      <c r="H17" s="362"/>
      <c r="I17" s="362"/>
      <c r="J17" s="362"/>
      <c r="K17" s="246"/>
      <c r="L17" s="246"/>
    </row>
    <row r="18" spans="1:18" ht="19.5" customHeight="1">
      <c r="A18" s="12">
        <v>8</v>
      </c>
      <c r="B18" s="43">
        <v>170101111017</v>
      </c>
      <c r="C18" s="70">
        <v>47.85714285714286</v>
      </c>
      <c r="D18" s="277"/>
      <c r="E18" s="276">
        <v>30.625000000000004</v>
      </c>
      <c r="F18" s="279"/>
      <c r="G18" s="257"/>
      <c r="H18" s="257"/>
      <c r="I18" s="257"/>
      <c r="J18" s="246"/>
      <c r="K18" s="245"/>
      <c r="L18" s="245"/>
      <c r="M18" s="69"/>
      <c r="N18" s="69"/>
      <c r="O18" s="69"/>
      <c r="P18" s="69"/>
      <c r="Q18" s="69"/>
      <c r="R18" s="69"/>
    </row>
    <row r="19" spans="1:12" ht="19.5" customHeight="1">
      <c r="A19" s="12">
        <v>9</v>
      </c>
      <c r="B19" s="43">
        <v>170101111018</v>
      </c>
      <c r="C19" s="70">
        <v>47.85714285714286</v>
      </c>
      <c r="D19" s="277"/>
      <c r="E19" s="276">
        <v>20</v>
      </c>
      <c r="F19" s="279"/>
      <c r="G19" s="333"/>
      <c r="H19" s="333"/>
      <c r="I19" s="333"/>
      <c r="J19" s="246"/>
      <c r="K19" s="246"/>
      <c r="L19" s="246"/>
    </row>
    <row r="20" spans="1:12" ht="19.5" customHeight="1">
      <c r="A20" s="12">
        <v>10</v>
      </c>
      <c r="B20" s="43">
        <v>170301110004</v>
      </c>
      <c r="C20" s="70">
        <v>41.42857142857143</v>
      </c>
      <c r="D20" s="277"/>
      <c r="E20" s="276">
        <v>23.125</v>
      </c>
      <c r="F20" s="279"/>
      <c r="G20" s="258"/>
      <c r="H20" s="334"/>
      <c r="I20" s="334"/>
      <c r="J20" s="246"/>
      <c r="K20" s="247"/>
      <c r="L20" s="246"/>
    </row>
    <row r="21" spans="1:12" ht="19.5" customHeight="1">
      <c r="A21" s="12">
        <v>11</v>
      </c>
      <c r="B21" s="43">
        <v>170301110008</v>
      </c>
      <c r="C21" s="70">
        <v>30.714285714285715</v>
      </c>
      <c r="D21" s="277"/>
      <c r="E21" s="276">
        <v>18</v>
      </c>
      <c r="F21" s="279"/>
      <c r="G21" s="258"/>
      <c r="H21" s="334"/>
      <c r="I21" s="334"/>
      <c r="J21" s="246"/>
      <c r="K21" s="246"/>
      <c r="L21" s="246"/>
    </row>
    <row r="22" spans="1:12" ht="19.5" customHeight="1">
      <c r="A22" s="12">
        <v>12</v>
      </c>
      <c r="B22" s="43">
        <v>170301110012</v>
      </c>
      <c r="C22" s="70">
        <v>25</v>
      </c>
      <c r="D22" s="277"/>
      <c r="E22" s="276">
        <v>17</v>
      </c>
      <c r="F22" s="279"/>
      <c r="G22" s="257"/>
      <c r="H22" s="257"/>
      <c r="I22" s="257"/>
      <c r="J22" s="246"/>
      <c r="K22" s="246"/>
      <c r="L22" s="246"/>
    </row>
    <row r="23" spans="1:12" ht="19.5" customHeight="1">
      <c r="A23" s="12">
        <v>13</v>
      </c>
      <c r="B23" s="43">
        <v>170301110013</v>
      </c>
      <c r="C23" s="70">
        <v>42.857142857142854</v>
      </c>
      <c r="D23" s="277"/>
      <c r="E23" s="276">
        <v>18.75</v>
      </c>
      <c r="F23" s="279"/>
      <c r="G23" s="257"/>
      <c r="H23" s="257"/>
      <c r="I23" s="257"/>
      <c r="J23" s="246"/>
      <c r="K23" s="246"/>
      <c r="L23" s="246"/>
    </row>
    <row r="24" spans="1:6" ht="19.5" customHeight="1">
      <c r="A24" s="12">
        <v>14</v>
      </c>
      <c r="B24" s="43">
        <v>170301110014</v>
      </c>
      <c r="C24" s="70">
        <v>25</v>
      </c>
      <c r="D24" s="70"/>
      <c r="E24" s="67">
        <v>26.25</v>
      </c>
      <c r="F24" s="279"/>
    </row>
    <row r="25" spans="1:6" ht="19.5" customHeight="1">
      <c r="A25" s="12">
        <v>15</v>
      </c>
      <c r="B25" s="43">
        <v>170301110015</v>
      </c>
      <c r="C25" s="70">
        <v>22.142857142857142</v>
      </c>
      <c r="D25" s="70"/>
      <c r="E25" s="67">
        <v>18</v>
      </c>
      <c r="F25" s="279"/>
    </row>
    <row r="26" spans="1:6" ht="19.5" customHeight="1">
      <c r="A26" s="12">
        <v>16</v>
      </c>
      <c r="B26" s="43">
        <v>170301110016</v>
      </c>
      <c r="C26" s="70">
        <v>20</v>
      </c>
      <c r="D26" s="70"/>
      <c r="E26" s="67">
        <v>13.750000000000002</v>
      </c>
      <c r="F26" s="279"/>
    </row>
    <row r="27" spans="1:6" ht="19.5" customHeight="1">
      <c r="A27" s="12">
        <v>17</v>
      </c>
      <c r="B27" s="43">
        <v>170301110017</v>
      </c>
      <c r="C27" s="70">
        <v>30.714285714285715</v>
      </c>
      <c r="D27" s="70"/>
      <c r="E27" s="67">
        <v>17.5</v>
      </c>
      <c r="F27" s="279"/>
    </row>
    <row r="28" spans="1:6" ht="19.5" customHeight="1">
      <c r="A28" s="12">
        <v>18</v>
      </c>
      <c r="B28" s="43">
        <v>170301110019</v>
      </c>
      <c r="C28" s="70">
        <v>28.57142857142857</v>
      </c>
      <c r="D28" s="70"/>
      <c r="E28" s="67">
        <v>25.624999999999996</v>
      </c>
      <c r="F28" s="279"/>
    </row>
    <row r="29" spans="1:6" ht="19.5" customHeight="1">
      <c r="A29" s="12">
        <v>19</v>
      </c>
      <c r="B29" s="43">
        <v>170301110021</v>
      </c>
      <c r="C29" s="70">
        <v>46.42857142857143</v>
      </c>
      <c r="D29" s="70"/>
      <c r="E29" s="67">
        <v>27.500000000000004</v>
      </c>
      <c r="F29" s="279"/>
    </row>
    <row r="30" spans="1:6" ht="19.5" customHeight="1">
      <c r="A30" s="12">
        <v>20</v>
      </c>
      <c r="B30" s="43">
        <v>170301110022</v>
      </c>
      <c r="C30" s="70">
        <v>46.42857142857143</v>
      </c>
      <c r="D30" s="70"/>
      <c r="E30" s="67">
        <v>26.25</v>
      </c>
      <c r="F30" s="279"/>
    </row>
    <row r="31" spans="1:6" ht="19.5" customHeight="1">
      <c r="A31" s="12">
        <v>21</v>
      </c>
      <c r="B31" s="43">
        <v>170301110023</v>
      </c>
      <c r="C31" s="70">
        <v>42.857142857142854</v>
      </c>
      <c r="D31" s="70"/>
      <c r="E31" s="67">
        <v>39.375</v>
      </c>
      <c r="F31" s="279"/>
    </row>
    <row r="32" spans="1:6" ht="19.5" customHeight="1">
      <c r="A32" s="12">
        <v>22</v>
      </c>
      <c r="B32" s="43">
        <v>170301110025</v>
      </c>
      <c r="C32" s="70">
        <v>35.714285714285715</v>
      </c>
      <c r="D32" s="70"/>
      <c r="E32" s="67">
        <v>22.5</v>
      </c>
      <c r="F32" s="279"/>
    </row>
    <row r="33" spans="1:6" ht="19.5" customHeight="1">
      <c r="A33" s="12">
        <v>23</v>
      </c>
      <c r="B33" s="43">
        <v>170301110028</v>
      </c>
      <c r="C33" s="70">
        <v>40.714285714285715</v>
      </c>
      <c r="D33" s="70"/>
      <c r="E33" s="67">
        <v>13.125</v>
      </c>
      <c r="F33" s="279"/>
    </row>
    <row r="34" spans="1:6" ht="19.5" customHeight="1">
      <c r="A34" s="12">
        <v>24</v>
      </c>
      <c r="B34" s="43">
        <v>170301110031</v>
      </c>
      <c r="C34" s="70">
        <v>37.142857142857146</v>
      </c>
      <c r="D34" s="70"/>
      <c r="E34" s="67">
        <v>19</v>
      </c>
      <c r="F34" s="279"/>
    </row>
    <row r="35" spans="1:6" ht="19.5" customHeight="1">
      <c r="A35" s="12">
        <v>25</v>
      </c>
      <c r="B35" s="43">
        <v>170301110036</v>
      </c>
      <c r="C35" s="70">
        <v>42.857142857142854</v>
      </c>
      <c r="D35" s="70"/>
      <c r="E35" s="67">
        <v>33.125</v>
      </c>
      <c r="F35" s="279"/>
    </row>
    <row r="36" spans="1:6" ht="19.5" customHeight="1">
      <c r="A36" s="12">
        <v>26</v>
      </c>
      <c r="B36" s="43">
        <v>170301110037</v>
      </c>
      <c r="C36" s="70">
        <v>40</v>
      </c>
      <c r="D36" s="70"/>
      <c r="E36" s="67">
        <v>15.625</v>
      </c>
      <c r="F36" s="279"/>
    </row>
    <row r="37" spans="1:6" ht="19.5" customHeight="1">
      <c r="A37" s="12">
        <v>27</v>
      </c>
      <c r="B37" s="43">
        <v>170301110039</v>
      </c>
      <c r="C37" s="70">
        <v>20</v>
      </c>
      <c r="D37" s="70"/>
      <c r="E37" s="67">
        <v>16.875</v>
      </c>
      <c r="F37" s="279"/>
    </row>
    <row r="38" spans="1:6" ht="19.5" customHeight="1">
      <c r="A38" s="12">
        <v>28</v>
      </c>
      <c r="B38" s="43">
        <v>170301110042</v>
      </c>
      <c r="C38" s="70">
        <v>33.57142857142857</v>
      </c>
      <c r="D38" s="70"/>
      <c r="E38" s="67">
        <v>14.374999999999998</v>
      </c>
      <c r="F38" s="279"/>
    </row>
    <row r="39" spans="1:6" ht="19.5" customHeight="1">
      <c r="A39" s="12">
        <v>29</v>
      </c>
      <c r="B39" s="43">
        <v>170301110044</v>
      </c>
      <c r="C39" s="70">
        <v>23.57142857142857</v>
      </c>
      <c r="D39" s="70"/>
      <c r="E39" s="67">
        <v>15</v>
      </c>
      <c r="F39" s="279"/>
    </row>
    <row r="40" spans="1:6" ht="19.5" customHeight="1">
      <c r="A40" s="12">
        <v>30</v>
      </c>
      <c r="B40" s="43">
        <v>170301110045</v>
      </c>
      <c r="C40" s="70">
        <v>27.142857142857142</v>
      </c>
      <c r="D40" s="70"/>
      <c r="E40" s="67">
        <v>21.25</v>
      </c>
      <c r="F40" s="279"/>
    </row>
    <row r="41" spans="1:6" ht="19.5" customHeight="1">
      <c r="A41" s="12">
        <v>31</v>
      </c>
      <c r="B41" s="43">
        <v>170301110046</v>
      </c>
      <c r="C41" s="70">
        <v>27.857142857142858</v>
      </c>
      <c r="D41" s="70"/>
      <c r="E41" s="67">
        <v>18</v>
      </c>
      <c r="F41" s="279"/>
    </row>
    <row r="42" spans="1:6" ht="19.5" customHeight="1">
      <c r="A42" s="12">
        <v>32</v>
      </c>
      <c r="B42" s="43">
        <v>170301110047</v>
      </c>
      <c r="C42" s="70">
        <v>32.142857142857146</v>
      </c>
      <c r="D42" s="70"/>
      <c r="E42" s="67">
        <v>18.125</v>
      </c>
      <c r="F42" s="279"/>
    </row>
    <row r="43" spans="1:6" ht="19.5" customHeight="1">
      <c r="A43" s="12">
        <v>33</v>
      </c>
      <c r="B43" s="43">
        <v>170301110050</v>
      </c>
      <c r="C43" s="70">
        <v>25</v>
      </c>
      <c r="D43" s="70"/>
      <c r="E43" s="67">
        <v>31.25</v>
      </c>
      <c r="F43" s="279"/>
    </row>
    <row r="44" spans="1:6" ht="19.5" customHeight="1">
      <c r="A44" s="12">
        <v>34</v>
      </c>
      <c r="B44" s="43">
        <v>170301110052</v>
      </c>
      <c r="C44" s="70">
        <v>27.142857142857142</v>
      </c>
      <c r="D44" s="70"/>
      <c r="E44" s="67">
        <v>19</v>
      </c>
      <c r="F44" s="279"/>
    </row>
    <row r="45" spans="1:6" ht="19.5" customHeight="1">
      <c r="A45" s="12">
        <v>35</v>
      </c>
      <c r="B45" s="43">
        <v>170301110054</v>
      </c>
      <c r="C45" s="70">
        <v>32.857142857142854</v>
      </c>
      <c r="D45" s="70"/>
      <c r="E45" s="67">
        <v>33.75</v>
      </c>
      <c r="F45" s="279"/>
    </row>
    <row r="46" spans="1:12" ht="19.5" customHeight="1">
      <c r="A46" s="12">
        <v>36</v>
      </c>
      <c r="B46" s="38">
        <v>170301111056</v>
      </c>
      <c r="C46" s="71">
        <v>25</v>
      </c>
      <c r="D46" s="71"/>
      <c r="E46" s="59">
        <v>24.375</v>
      </c>
      <c r="F46" s="280"/>
      <c r="G46" s="20"/>
      <c r="H46" s="20"/>
      <c r="I46" s="20"/>
      <c r="J46"/>
      <c r="K46"/>
      <c r="L46"/>
    </row>
    <row r="47" spans="1:12" ht="19.5" customHeight="1">
      <c r="A47" s="12">
        <v>37</v>
      </c>
      <c r="B47" s="38">
        <v>170301111057</v>
      </c>
      <c r="C47" s="71">
        <v>26.42857142857143</v>
      </c>
      <c r="D47" s="71"/>
      <c r="E47" s="59">
        <v>22.5</v>
      </c>
      <c r="F47" s="280"/>
      <c r="G47" s="20"/>
      <c r="H47" s="20"/>
      <c r="I47" s="20"/>
      <c r="J47"/>
      <c r="K47"/>
      <c r="L47"/>
    </row>
    <row r="48" spans="1:12" ht="19.5" customHeight="1">
      <c r="A48" s="12">
        <v>38</v>
      </c>
      <c r="B48" s="38">
        <v>170301111060</v>
      </c>
      <c r="C48" s="71">
        <v>22.857142857142858</v>
      </c>
      <c r="D48" s="71"/>
      <c r="E48" s="59">
        <v>30</v>
      </c>
      <c r="F48" s="280"/>
      <c r="G48" s="20"/>
      <c r="H48" s="20"/>
      <c r="I48" s="20"/>
      <c r="J48"/>
      <c r="K48"/>
      <c r="L48"/>
    </row>
    <row r="49" spans="1:12" ht="19.5" customHeight="1">
      <c r="A49" s="12">
        <v>39</v>
      </c>
      <c r="B49" s="38">
        <v>170301111062</v>
      </c>
      <c r="C49" s="71">
        <v>18.571428571428573</v>
      </c>
      <c r="D49" s="71"/>
      <c r="E49" s="59">
        <v>11.25</v>
      </c>
      <c r="F49" s="280"/>
      <c r="G49" s="20"/>
      <c r="H49" s="20"/>
      <c r="I49" s="20"/>
      <c r="J49"/>
      <c r="K49"/>
      <c r="L49"/>
    </row>
    <row r="50" spans="2:12" ht="19.5" customHeight="1">
      <c r="B50" s="38"/>
      <c r="C50" s="59"/>
      <c r="D50" s="59"/>
      <c r="E50" s="59"/>
      <c r="F50" s="280"/>
      <c r="G50" s="20"/>
      <c r="H50" s="20"/>
      <c r="I50" s="20"/>
      <c r="J50"/>
      <c r="K50"/>
      <c r="L50"/>
    </row>
    <row r="51" spans="2:12" ht="19.5" customHeight="1">
      <c r="B51" s="38"/>
      <c r="C51" s="59"/>
      <c r="D51" s="59"/>
      <c r="E51" s="59"/>
      <c r="F51" s="280"/>
      <c r="G51" s="20"/>
      <c r="H51" s="20"/>
      <c r="I51" s="20"/>
      <c r="J51"/>
      <c r="K51"/>
      <c r="L51"/>
    </row>
    <row r="52" spans="1:12" s="3" customFormat="1" ht="19.5" customHeight="1">
      <c r="A52" s="12"/>
      <c r="B52" s="38"/>
      <c r="C52" s="59"/>
      <c r="D52" s="59"/>
      <c r="E52" s="59"/>
      <c r="F52" s="280"/>
      <c r="G52" s="20"/>
      <c r="H52" s="20"/>
      <c r="I52" s="20"/>
      <c r="J52"/>
      <c r="K52"/>
      <c r="L52"/>
    </row>
    <row r="53" spans="2:12" ht="19.5" customHeight="1">
      <c r="B53" s="38"/>
      <c r="C53" s="59"/>
      <c r="D53" s="59"/>
      <c r="E53" s="59"/>
      <c r="F53" s="280"/>
      <c r="G53" s="20"/>
      <c r="H53" s="20"/>
      <c r="I53" s="20"/>
      <c r="J53"/>
      <c r="K53"/>
      <c r="L53"/>
    </row>
    <row r="54" spans="2:12" ht="19.5" customHeight="1">
      <c r="B54" s="38"/>
      <c r="C54" s="59"/>
      <c r="D54" s="59"/>
      <c r="E54" s="59"/>
      <c r="F54" s="280"/>
      <c r="G54" s="20"/>
      <c r="H54" s="20"/>
      <c r="I54" s="20"/>
      <c r="J54"/>
      <c r="K54"/>
      <c r="L54"/>
    </row>
    <row r="55" spans="1:12" ht="14.25">
      <c r="A55" s="20"/>
      <c r="B55" s="20"/>
      <c r="C55" s="20"/>
      <c r="D55" s="20"/>
      <c r="E55" s="20"/>
      <c r="F55" s="20"/>
      <c r="G55" s="20"/>
      <c r="H55" s="20"/>
      <c r="I55" s="20"/>
      <c r="J55"/>
      <c r="K55"/>
      <c r="L55"/>
    </row>
    <row r="56" spans="1:12" ht="14.25">
      <c r="A56" s="20"/>
      <c r="B56" s="20"/>
      <c r="C56" s="20"/>
      <c r="D56" s="20"/>
      <c r="E56" s="20"/>
      <c r="F56" s="20"/>
      <c r="G56" s="20"/>
      <c r="H56" s="20"/>
      <c r="I56" s="20"/>
      <c r="J56"/>
      <c r="K56"/>
      <c r="L56"/>
    </row>
    <row r="57" spans="1:12" ht="14.25">
      <c r="A57" s="20"/>
      <c r="B57" s="20"/>
      <c r="C57" s="20"/>
      <c r="D57" s="20"/>
      <c r="E57" s="20"/>
      <c r="F57" s="20"/>
      <c r="G57" s="20"/>
      <c r="H57" s="20"/>
      <c r="I57" s="20"/>
      <c r="J57"/>
      <c r="K57"/>
      <c r="L57"/>
    </row>
    <row r="58" spans="1:12" ht="14.25">
      <c r="A58" s="20"/>
      <c r="B58" s="20"/>
      <c r="C58" s="20"/>
      <c r="D58" s="20"/>
      <c r="E58" s="20"/>
      <c r="F58" s="20"/>
      <c r="G58" s="20"/>
      <c r="H58" s="20"/>
      <c r="I58" s="20"/>
      <c r="J58"/>
      <c r="K58"/>
      <c r="L58"/>
    </row>
    <row r="59" spans="1:12" s="3" customFormat="1" ht="15">
      <c r="A59" s="20"/>
      <c r="B59" s="20"/>
      <c r="C59" s="20"/>
      <c r="D59" s="20"/>
      <c r="E59" s="20"/>
      <c r="F59" s="20"/>
      <c r="G59" s="20"/>
      <c r="H59" s="20"/>
      <c r="I59" s="20"/>
      <c r="J59"/>
      <c r="K59"/>
      <c r="L59"/>
    </row>
    <row r="60" spans="1:12" ht="14.25">
      <c r="A60" s="20"/>
      <c r="B60" s="20"/>
      <c r="C60" s="20"/>
      <c r="D60" s="20"/>
      <c r="E60" s="20"/>
      <c r="F60" s="20"/>
      <c r="G60" s="20"/>
      <c r="H60" s="20"/>
      <c r="I60" s="20"/>
      <c r="J60"/>
      <c r="K60"/>
      <c r="L60"/>
    </row>
    <row r="61" spans="1:12" ht="14.25">
      <c r="A61" s="20"/>
      <c r="B61" s="20"/>
      <c r="C61" s="20"/>
      <c r="D61" s="20"/>
      <c r="E61" s="20"/>
      <c r="F61" s="20"/>
      <c r="G61" s="20"/>
      <c r="H61" s="20"/>
      <c r="I61" s="20"/>
      <c r="J61"/>
      <c r="K61"/>
      <c r="L61"/>
    </row>
    <row r="62" spans="1:12" ht="14.25">
      <c r="A62" s="20"/>
      <c r="B62" s="20"/>
      <c r="C62" s="20"/>
      <c r="D62" s="20"/>
      <c r="E62" s="20"/>
      <c r="F62" s="20"/>
      <c r="G62" s="20"/>
      <c r="H62" s="20"/>
      <c r="I62" s="20"/>
      <c r="J62"/>
      <c r="K62"/>
      <c r="L62"/>
    </row>
    <row r="63" spans="1:12" ht="14.25">
      <c r="A63" s="20"/>
      <c r="B63" s="20"/>
      <c r="C63" s="20"/>
      <c r="D63" s="20"/>
      <c r="E63" s="20"/>
      <c r="F63" s="20"/>
      <c r="G63" s="20"/>
      <c r="H63" s="20"/>
      <c r="I63" s="20"/>
      <c r="J63"/>
      <c r="K63"/>
      <c r="L63"/>
    </row>
    <row r="64" spans="1:12" ht="14.25">
      <c r="A64" s="20"/>
      <c r="B64" s="20"/>
      <c r="C64" s="20"/>
      <c r="D64" s="20"/>
      <c r="E64" s="20"/>
      <c r="F64" s="20"/>
      <c r="G64" s="20"/>
      <c r="H64" s="20"/>
      <c r="I64" s="20"/>
      <c r="J64"/>
      <c r="K64"/>
      <c r="L64"/>
    </row>
    <row r="65" spans="1:12" ht="14.25">
      <c r="A65" s="20"/>
      <c r="B65" s="20"/>
      <c r="C65" s="20"/>
      <c r="D65" s="20"/>
      <c r="E65" s="20"/>
      <c r="F65" s="20"/>
      <c r="G65" s="20"/>
      <c r="H65" s="20"/>
      <c r="I65" s="20"/>
      <c r="J65"/>
      <c r="K65"/>
      <c r="L65"/>
    </row>
    <row r="66" spans="1:12" ht="14.25">
      <c r="A66" s="20"/>
      <c r="B66" s="20"/>
      <c r="C66" s="20"/>
      <c r="D66" s="20"/>
      <c r="E66" s="20"/>
      <c r="F66" s="20"/>
      <c r="G66" s="20"/>
      <c r="H66" s="20"/>
      <c r="I66" s="20"/>
      <c r="J66"/>
      <c r="K66"/>
      <c r="L66"/>
    </row>
    <row r="67" spans="1:12" s="3" customFormat="1" ht="15">
      <c r="A67" s="20"/>
      <c r="B67" s="20"/>
      <c r="C67" s="20"/>
      <c r="D67" s="20"/>
      <c r="E67" s="20"/>
      <c r="F67" s="20"/>
      <c r="G67" s="20"/>
      <c r="H67" s="20"/>
      <c r="I67" s="20"/>
      <c r="J67"/>
      <c r="K67"/>
      <c r="L67"/>
    </row>
    <row r="68" spans="1:12" ht="14.25">
      <c r="A68" s="20"/>
      <c r="B68" s="20"/>
      <c r="C68" s="20"/>
      <c r="D68" s="20"/>
      <c r="E68" s="20"/>
      <c r="F68" s="20"/>
      <c r="G68" s="20"/>
      <c r="H68" s="20"/>
      <c r="I68" s="20"/>
      <c r="J68"/>
      <c r="K68"/>
      <c r="L68"/>
    </row>
    <row r="69" spans="1:12" ht="14.25">
      <c r="A69" s="20"/>
      <c r="B69" s="20"/>
      <c r="C69" s="20"/>
      <c r="D69" s="20"/>
      <c r="E69" s="20"/>
      <c r="F69" s="20"/>
      <c r="G69" s="20"/>
      <c r="H69" s="20"/>
      <c r="I69" s="20"/>
      <c r="J69"/>
      <c r="K69"/>
      <c r="L69"/>
    </row>
    <row r="70" spans="1:12" ht="14.25">
      <c r="A70" s="20"/>
      <c r="B70" s="20"/>
      <c r="C70" s="20"/>
      <c r="D70" s="20"/>
      <c r="E70" s="20"/>
      <c r="F70" s="20"/>
      <c r="G70" s="20"/>
      <c r="H70" s="20"/>
      <c r="I70" s="20"/>
      <c r="J70"/>
      <c r="K70"/>
      <c r="L70"/>
    </row>
  </sheetData>
  <sheetProtection/>
  <mergeCells count="12">
    <mergeCell ref="A1:E1"/>
    <mergeCell ref="A2:E2"/>
    <mergeCell ref="A3:E3"/>
    <mergeCell ref="Q3:Y7"/>
    <mergeCell ref="A4:E4"/>
    <mergeCell ref="A5:E5"/>
    <mergeCell ref="G15:J15"/>
    <mergeCell ref="G16:J16"/>
    <mergeCell ref="G17:J17"/>
    <mergeCell ref="G19:I19"/>
    <mergeCell ref="H20:I20"/>
    <mergeCell ref="H21:I21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Y82"/>
  <sheetViews>
    <sheetView zoomScale="70" zoomScaleNormal="70" zoomScalePageLayoutView="0" workbookViewId="0" topLeftCell="G1">
      <selection activeCell="S15" sqref="S15:V16"/>
    </sheetView>
  </sheetViews>
  <sheetFormatPr defaultColWidth="6.57421875" defaultRowHeight="15"/>
  <cols>
    <col min="1" max="1" width="9.8515625" style="12" customWidth="1"/>
    <col min="2" max="3" width="15.140625" style="12" bestFit="1" customWidth="1"/>
    <col min="4" max="4" width="15.140625" style="12" customWidth="1"/>
    <col min="5" max="6" width="15.00390625" style="12" customWidth="1"/>
    <col min="7" max="7" width="18.140625" style="12" bestFit="1" customWidth="1"/>
    <col min="8" max="8" width="8.8515625" style="12" customWidth="1"/>
    <col min="9" max="9" width="8.57421875" style="12" customWidth="1"/>
    <col min="10" max="10" width="9.8515625" style="1" customWidth="1"/>
    <col min="11" max="11" width="12.57421875" style="1" customWidth="1"/>
    <col min="12" max="12" width="7.57421875" style="1" customWidth="1"/>
    <col min="13" max="13" width="6.8515625" style="1" customWidth="1"/>
    <col min="14" max="249" width="8.8515625" style="1" customWidth="1"/>
    <col min="250" max="250" width="24.57421875" style="1" customWidth="1"/>
    <col min="251" max="251" width="6.00390625" style="1" bestFit="1" customWidth="1"/>
    <col min="252" max="255" width="5.8515625" style="1" bestFit="1" customWidth="1"/>
    <col min="256" max="16384" width="6.57421875" style="1" bestFit="1" customWidth="1"/>
  </cols>
  <sheetData>
    <row r="1" spans="1:16" ht="20.25" customHeight="1">
      <c r="A1" s="301" t="s">
        <v>110</v>
      </c>
      <c r="B1" s="330"/>
      <c r="C1" s="330"/>
      <c r="D1" s="330"/>
      <c r="E1" s="330"/>
      <c r="F1" s="190"/>
      <c r="G1" s="252"/>
      <c r="H1" s="252"/>
      <c r="I1" s="252"/>
      <c r="J1" s="252"/>
      <c r="K1" s="252"/>
      <c r="L1" s="247"/>
      <c r="M1" s="247"/>
      <c r="N1" s="247"/>
      <c r="O1" s="247"/>
      <c r="P1" s="247"/>
    </row>
    <row r="2" spans="1:16" ht="20.25" customHeight="1">
      <c r="A2" s="301" t="s">
        <v>0</v>
      </c>
      <c r="B2" s="330"/>
      <c r="C2" s="330"/>
      <c r="D2" s="330"/>
      <c r="E2" s="330"/>
      <c r="F2" s="190"/>
      <c r="G2" s="253"/>
      <c r="H2" s="34"/>
      <c r="I2" s="34"/>
      <c r="J2" s="251"/>
      <c r="K2" s="251"/>
      <c r="L2" s="246"/>
      <c r="M2" s="246"/>
      <c r="N2" s="246"/>
      <c r="O2" s="246"/>
      <c r="P2" s="246"/>
    </row>
    <row r="3" spans="1:25" ht="20.25" customHeight="1">
      <c r="A3" s="301" t="s">
        <v>224</v>
      </c>
      <c r="B3" s="330"/>
      <c r="C3" s="330"/>
      <c r="D3" s="330"/>
      <c r="E3" s="330"/>
      <c r="F3" s="190"/>
      <c r="G3" s="78"/>
      <c r="H3" s="153"/>
      <c r="I3" s="78" t="s">
        <v>230</v>
      </c>
      <c r="J3" s="89" t="s">
        <v>231</v>
      </c>
      <c r="K3" s="89" t="s">
        <v>232</v>
      </c>
      <c r="L3" s="246"/>
      <c r="M3" s="247"/>
      <c r="N3" s="247"/>
      <c r="O3" s="246"/>
      <c r="P3" s="246"/>
      <c r="Q3" s="355" t="s">
        <v>254</v>
      </c>
      <c r="R3" s="355"/>
      <c r="S3" s="355"/>
      <c r="T3" s="355"/>
      <c r="U3" s="355"/>
      <c r="V3" s="355"/>
      <c r="W3" s="355"/>
      <c r="X3" s="355"/>
      <c r="Y3" s="355"/>
    </row>
    <row r="4" spans="1:25" ht="32.25" customHeight="1">
      <c r="A4" s="301" t="s">
        <v>225</v>
      </c>
      <c r="B4" s="330"/>
      <c r="C4" s="330"/>
      <c r="D4" s="330"/>
      <c r="E4" s="330"/>
      <c r="F4" s="190"/>
      <c r="G4" s="78" t="s">
        <v>256</v>
      </c>
      <c r="H4" s="150"/>
      <c r="I4" s="151"/>
      <c r="J4" s="223" t="s">
        <v>233</v>
      </c>
      <c r="K4" s="223">
        <v>3</v>
      </c>
      <c r="L4" s="246"/>
      <c r="M4" s="247"/>
      <c r="N4" s="247"/>
      <c r="O4" s="246"/>
      <c r="P4" s="246"/>
      <c r="Q4" s="355"/>
      <c r="R4" s="355"/>
      <c r="S4" s="355"/>
      <c r="T4" s="355"/>
      <c r="U4" s="355"/>
      <c r="V4" s="355"/>
      <c r="W4" s="355"/>
      <c r="X4" s="355"/>
      <c r="Y4" s="355"/>
    </row>
    <row r="5" spans="1:25" ht="20.25" customHeight="1">
      <c r="A5" s="301" t="s">
        <v>226</v>
      </c>
      <c r="B5" s="330"/>
      <c r="C5" s="330"/>
      <c r="D5" s="330"/>
      <c r="E5" s="330"/>
      <c r="F5" s="190"/>
      <c r="G5" s="78" t="s">
        <v>234</v>
      </c>
      <c r="H5" s="156">
        <f>D12</f>
        <v>93.05555555555556</v>
      </c>
      <c r="I5" s="151"/>
      <c r="J5" s="224" t="s">
        <v>235</v>
      </c>
      <c r="K5" s="224">
        <v>2</v>
      </c>
      <c r="L5" s="246"/>
      <c r="M5" s="247"/>
      <c r="N5" s="247"/>
      <c r="O5" s="246"/>
      <c r="P5" s="246"/>
      <c r="Q5" s="355"/>
      <c r="R5" s="355"/>
      <c r="S5" s="355"/>
      <c r="T5" s="355"/>
      <c r="U5" s="355"/>
      <c r="V5" s="355"/>
      <c r="W5" s="355"/>
      <c r="X5" s="355"/>
      <c r="Y5" s="355"/>
    </row>
    <row r="6" spans="2:25" ht="20.25" customHeight="1">
      <c r="B6" s="52" t="s">
        <v>1</v>
      </c>
      <c r="C6" s="14" t="s">
        <v>76</v>
      </c>
      <c r="D6" s="124"/>
      <c r="E6" s="124" t="s">
        <v>77</v>
      </c>
      <c r="F6" s="127"/>
      <c r="G6" s="78" t="s">
        <v>236</v>
      </c>
      <c r="H6" s="156">
        <f>F12</f>
        <v>79.16666666666666</v>
      </c>
      <c r="I6" s="151"/>
      <c r="J6" s="225" t="s">
        <v>237</v>
      </c>
      <c r="K6" s="225">
        <v>1</v>
      </c>
      <c r="L6" s="246"/>
      <c r="M6" s="247"/>
      <c r="N6" s="247"/>
      <c r="O6" s="246"/>
      <c r="P6" s="246"/>
      <c r="Q6" s="355"/>
      <c r="R6" s="355"/>
      <c r="S6" s="355"/>
      <c r="T6" s="355"/>
      <c r="U6" s="355"/>
      <c r="V6" s="355"/>
      <c r="W6" s="355"/>
      <c r="X6" s="355"/>
      <c r="Y6" s="355"/>
    </row>
    <row r="7" spans="2:25" ht="42.75" customHeight="1">
      <c r="B7" s="52" t="s">
        <v>2</v>
      </c>
      <c r="C7" s="53" t="s">
        <v>78</v>
      </c>
      <c r="D7" s="207"/>
      <c r="E7" s="207" t="s">
        <v>78</v>
      </c>
      <c r="F7" s="193"/>
      <c r="G7" s="78" t="s">
        <v>238</v>
      </c>
      <c r="H7" s="162">
        <f>AVERAGE(H5:H6)</f>
        <v>86.11111111111111</v>
      </c>
      <c r="I7" s="163">
        <v>0.6</v>
      </c>
      <c r="J7" s="226" t="s">
        <v>239</v>
      </c>
      <c r="K7" s="226">
        <v>0</v>
      </c>
      <c r="L7" s="246"/>
      <c r="M7" s="246"/>
      <c r="N7" s="246"/>
      <c r="O7" s="246"/>
      <c r="P7" s="246"/>
      <c r="Q7" s="355"/>
      <c r="R7" s="355"/>
      <c r="S7" s="355"/>
      <c r="T7" s="355"/>
      <c r="U7" s="355"/>
      <c r="V7" s="355"/>
      <c r="W7" s="355"/>
      <c r="X7" s="355"/>
      <c r="Y7" s="355"/>
    </row>
    <row r="8" spans="2:11" ht="24.75" customHeight="1">
      <c r="B8" s="52" t="s">
        <v>3</v>
      </c>
      <c r="C8" s="53" t="s">
        <v>4</v>
      </c>
      <c r="D8" s="53"/>
      <c r="E8" s="53" t="s">
        <v>84</v>
      </c>
      <c r="F8" s="193"/>
      <c r="G8" s="78" t="s">
        <v>240</v>
      </c>
      <c r="H8" s="166" t="s">
        <v>114</v>
      </c>
      <c r="I8" s="167"/>
      <c r="J8" s="167"/>
      <c r="K8" s="167"/>
    </row>
    <row r="9" spans="2:25" ht="24.75" customHeight="1">
      <c r="B9" s="52" t="s">
        <v>5</v>
      </c>
      <c r="C9" s="53" t="s">
        <v>75</v>
      </c>
      <c r="D9" s="53"/>
      <c r="E9" s="53" t="s">
        <v>75</v>
      </c>
      <c r="F9" s="207"/>
      <c r="G9" s="145"/>
      <c r="H9" s="245"/>
      <c r="I9" s="245"/>
      <c r="J9" s="259"/>
      <c r="K9" s="204" t="s">
        <v>82</v>
      </c>
      <c r="L9" s="54" t="s">
        <v>89</v>
      </c>
      <c r="M9" s="29" t="s">
        <v>97</v>
      </c>
      <c r="N9" s="29" t="s">
        <v>98</v>
      </c>
      <c r="O9" s="29" t="s">
        <v>99</v>
      </c>
      <c r="P9" s="29" t="s">
        <v>100</v>
      </c>
      <c r="Q9" s="29" t="s">
        <v>101</v>
      </c>
      <c r="R9" s="29" t="s">
        <v>102</v>
      </c>
      <c r="S9" s="29" t="s">
        <v>103</v>
      </c>
      <c r="T9" s="29" t="s">
        <v>104</v>
      </c>
      <c r="U9" s="29" t="s">
        <v>109</v>
      </c>
      <c r="V9" s="29" t="s">
        <v>105</v>
      </c>
      <c r="W9" s="29" t="s">
        <v>106</v>
      </c>
      <c r="X9" s="29" t="s">
        <v>107</v>
      </c>
      <c r="Y9" s="29" t="s">
        <v>108</v>
      </c>
    </row>
    <row r="10" spans="2:25" ht="24.75" customHeight="1">
      <c r="B10" s="52" t="s">
        <v>8</v>
      </c>
      <c r="C10" s="53">
        <v>50</v>
      </c>
      <c r="D10" s="86">
        <f>0.55*C10</f>
        <v>27.500000000000004</v>
      </c>
      <c r="E10" s="19">
        <v>50</v>
      </c>
      <c r="F10" s="86">
        <f>0.55*E10</f>
        <v>27.500000000000004</v>
      </c>
      <c r="G10" s="275" t="s">
        <v>6</v>
      </c>
      <c r="H10" s="245"/>
      <c r="I10" s="245"/>
      <c r="J10" s="245"/>
      <c r="K10" s="205">
        <v>2</v>
      </c>
      <c r="L10" s="46">
        <v>3</v>
      </c>
      <c r="M10" s="46">
        <v>2</v>
      </c>
      <c r="N10" s="46">
        <v>3</v>
      </c>
      <c r="O10" s="46">
        <v>3</v>
      </c>
      <c r="P10" s="46">
        <v>2</v>
      </c>
      <c r="Q10" s="46">
        <v>2</v>
      </c>
      <c r="R10" s="46">
        <v>1</v>
      </c>
      <c r="S10" s="31"/>
      <c r="T10" s="31"/>
      <c r="U10" s="31"/>
      <c r="V10" s="31"/>
      <c r="W10" s="39">
        <v>3</v>
      </c>
      <c r="X10" s="39">
        <v>2</v>
      </c>
      <c r="Y10" s="39">
        <v>3</v>
      </c>
    </row>
    <row r="11" spans="1:25" ht="19.5" customHeight="1">
      <c r="A11" s="12">
        <v>1</v>
      </c>
      <c r="B11" s="43">
        <v>170301110004</v>
      </c>
      <c r="C11" s="70">
        <v>49</v>
      </c>
      <c r="D11" s="75">
        <f>COUNTIF(C11:C82,"&gt;="&amp;D10)</f>
        <v>67</v>
      </c>
      <c r="E11" s="67">
        <v>40</v>
      </c>
      <c r="F11" s="75">
        <f>COUNTIF(E11:E82,"&gt;="&amp;F10)</f>
        <v>57</v>
      </c>
      <c r="G11" s="275" t="s">
        <v>7</v>
      </c>
      <c r="H11" s="245"/>
      <c r="I11" s="245"/>
      <c r="J11" s="245"/>
      <c r="K11" s="206">
        <v>1</v>
      </c>
      <c r="L11" s="23">
        <v>2</v>
      </c>
      <c r="M11" s="23">
        <v>1</v>
      </c>
      <c r="N11" s="23">
        <v>1</v>
      </c>
      <c r="O11" s="23">
        <v>2</v>
      </c>
      <c r="P11" s="23">
        <v>3</v>
      </c>
      <c r="Q11" s="23">
        <v>1</v>
      </c>
      <c r="R11" s="23">
        <v>1</v>
      </c>
      <c r="S11" s="31"/>
      <c r="T11" s="31"/>
      <c r="U11" s="31"/>
      <c r="V11" s="31"/>
      <c r="W11" s="39">
        <v>3</v>
      </c>
      <c r="X11" s="39">
        <v>3</v>
      </c>
      <c r="Y11" s="39">
        <v>1</v>
      </c>
    </row>
    <row r="12" spans="1:25" ht="19.5" customHeight="1">
      <c r="A12" s="12">
        <v>2</v>
      </c>
      <c r="B12" s="43">
        <v>170301110006</v>
      </c>
      <c r="C12" s="70">
        <v>40</v>
      </c>
      <c r="D12" s="75">
        <f>D11/$A$82*100</f>
        <v>93.05555555555556</v>
      </c>
      <c r="E12" s="67">
        <v>25</v>
      </c>
      <c r="F12" s="75">
        <f>F11/$A$82*100</f>
        <v>79.16666666666666</v>
      </c>
      <c r="G12" s="275" t="s">
        <v>72</v>
      </c>
      <c r="H12" s="245"/>
      <c r="I12" s="245"/>
      <c r="J12" s="245"/>
      <c r="K12" s="205">
        <v>2</v>
      </c>
      <c r="L12" s="46">
        <v>1</v>
      </c>
      <c r="M12" s="46">
        <v>2</v>
      </c>
      <c r="N12" s="46">
        <v>3</v>
      </c>
      <c r="O12" s="46">
        <v>1</v>
      </c>
      <c r="P12" s="46">
        <v>2</v>
      </c>
      <c r="Q12" s="46">
        <v>2</v>
      </c>
      <c r="R12" s="46">
        <v>3</v>
      </c>
      <c r="S12" s="31"/>
      <c r="T12" s="31"/>
      <c r="U12" s="31"/>
      <c r="V12" s="31"/>
      <c r="W12" s="39">
        <v>3</v>
      </c>
      <c r="X12" s="39">
        <v>2</v>
      </c>
      <c r="Y12" s="39">
        <v>3</v>
      </c>
    </row>
    <row r="13" spans="1:25" ht="19.5" customHeight="1">
      <c r="A13" s="12">
        <v>3</v>
      </c>
      <c r="B13" s="43">
        <v>170301110007</v>
      </c>
      <c r="C13" s="70">
        <v>43</v>
      </c>
      <c r="D13" s="70"/>
      <c r="E13" s="67">
        <v>36</v>
      </c>
      <c r="F13" s="276"/>
      <c r="G13" s="275" t="s">
        <v>73</v>
      </c>
      <c r="H13" s="245"/>
      <c r="I13" s="245"/>
      <c r="J13" s="245"/>
      <c r="K13" s="205">
        <v>2</v>
      </c>
      <c r="L13" s="46">
        <v>3</v>
      </c>
      <c r="M13" s="46">
        <v>2</v>
      </c>
      <c r="N13" s="46">
        <v>1</v>
      </c>
      <c r="O13" s="46">
        <v>1</v>
      </c>
      <c r="P13" s="46">
        <v>2</v>
      </c>
      <c r="Q13" s="46">
        <v>2</v>
      </c>
      <c r="R13" s="46">
        <v>3</v>
      </c>
      <c r="S13" s="31"/>
      <c r="T13" s="31"/>
      <c r="U13" s="31"/>
      <c r="V13" s="31"/>
      <c r="W13" s="39">
        <v>3</v>
      </c>
      <c r="X13" s="39">
        <v>2</v>
      </c>
      <c r="Y13" s="39">
        <v>3</v>
      </c>
    </row>
    <row r="14" spans="1:25" ht="19.5" customHeight="1">
      <c r="A14" s="12">
        <v>4</v>
      </c>
      <c r="B14" s="43">
        <v>170301110008</v>
      </c>
      <c r="C14" s="70">
        <v>42</v>
      </c>
      <c r="D14" s="70"/>
      <c r="E14" s="67">
        <v>30</v>
      </c>
      <c r="F14" s="276"/>
      <c r="G14" s="275" t="s">
        <v>74</v>
      </c>
      <c r="H14" s="245"/>
      <c r="I14" s="245"/>
      <c r="J14" s="245"/>
      <c r="K14" s="205">
        <v>1</v>
      </c>
      <c r="L14" s="46">
        <v>3</v>
      </c>
      <c r="M14" s="46">
        <v>2</v>
      </c>
      <c r="N14" s="46">
        <v>1</v>
      </c>
      <c r="O14" s="46">
        <v>3</v>
      </c>
      <c r="P14" s="46">
        <v>2</v>
      </c>
      <c r="Q14" s="46">
        <v>2</v>
      </c>
      <c r="R14" s="46">
        <v>2</v>
      </c>
      <c r="S14" s="31"/>
      <c r="T14" s="31"/>
      <c r="U14" s="31"/>
      <c r="V14" s="31"/>
      <c r="W14" s="39">
        <v>3</v>
      </c>
      <c r="X14" s="39">
        <v>2</v>
      </c>
      <c r="Y14" s="39">
        <v>3</v>
      </c>
    </row>
    <row r="15" spans="1:25" ht="19.5" customHeight="1">
      <c r="A15" s="12">
        <v>5</v>
      </c>
      <c r="B15" s="43">
        <v>170301110012</v>
      </c>
      <c r="C15" s="70">
        <v>34</v>
      </c>
      <c r="D15" s="70"/>
      <c r="E15" s="67">
        <v>25</v>
      </c>
      <c r="F15" s="276"/>
      <c r="G15" s="319" t="s">
        <v>259</v>
      </c>
      <c r="H15" s="340"/>
      <c r="I15" s="340"/>
      <c r="J15" s="341"/>
      <c r="K15" s="25">
        <f>AVERAGE(K10:K14)</f>
        <v>1.6</v>
      </c>
      <c r="L15" s="25">
        <f aca="true" t="shared" si="0" ref="L15:Y15">AVERAGE(L10:L14)</f>
        <v>2.4</v>
      </c>
      <c r="M15" s="25">
        <f t="shared" si="0"/>
        <v>1.8</v>
      </c>
      <c r="N15" s="25">
        <f t="shared" si="0"/>
        <v>1.8</v>
      </c>
      <c r="O15" s="25">
        <f t="shared" si="0"/>
        <v>2</v>
      </c>
      <c r="P15" s="25">
        <f t="shared" si="0"/>
        <v>2.2</v>
      </c>
      <c r="Q15" s="25">
        <f t="shared" si="0"/>
        <v>1.8</v>
      </c>
      <c r="R15" s="25">
        <f t="shared" si="0"/>
        <v>2</v>
      </c>
      <c r="S15" s="25"/>
      <c r="T15" s="25"/>
      <c r="U15" s="25"/>
      <c r="V15" s="25"/>
      <c r="W15" s="25">
        <f t="shared" si="0"/>
        <v>3</v>
      </c>
      <c r="X15" s="25">
        <f t="shared" si="0"/>
        <v>2.2</v>
      </c>
      <c r="Y15" s="25">
        <f t="shared" si="0"/>
        <v>2.6</v>
      </c>
    </row>
    <row r="16" spans="1:25" ht="19.5" customHeight="1">
      <c r="A16" s="12">
        <v>6</v>
      </c>
      <c r="B16" s="43">
        <v>170301110013</v>
      </c>
      <c r="C16" s="70">
        <v>44</v>
      </c>
      <c r="D16" s="70"/>
      <c r="E16" s="67">
        <v>29</v>
      </c>
      <c r="F16" s="278"/>
      <c r="G16" s="351" t="s">
        <v>83</v>
      </c>
      <c r="H16" s="352"/>
      <c r="I16" s="352"/>
      <c r="J16" s="353"/>
      <c r="K16" s="120">
        <f aca="true" t="shared" si="1" ref="K16:Y16">K15*$H$7/100</f>
        <v>1.377777777777778</v>
      </c>
      <c r="L16" s="120">
        <f t="shared" si="1"/>
        <v>2.0666666666666664</v>
      </c>
      <c r="M16" s="120">
        <f t="shared" si="1"/>
        <v>1.55</v>
      </c>
      <c r="N16" s="120">
        <f t="shared" si="1"/>
        <v>1.55</v>
      </c>
      <c r="O16" s="120">
        <f t="shared" si="1"/>
        <v>1.7222222222222223</v>
      </c>
      <c r="P16" s="120">
        <f t="shared" si="1"/>
        <v>1.8944444444444446</v>
      </c>
      <c r="Q16" s="120">
        <f t="shared" si="1"/>
        <v>1.55</v>
      </c>
      <c r="R16" s="120">
        <f t="shared" si="1"/>
        <v>1.7222222222222223</v>
      </c>
      <c r="S16" s="120"/>
      <c r="T16" s="120"/>
      <c r="U16" s="120"/>
      <c r="V16" s="120"/>
      <c r="W16" s="120">
        <f t="shared" si="1"/>
        <v>2.583333333333334</v>
      </c>
      <c r="X16" s="120">
        <f t="shared" si="1"/>
        <v>1.8944444444444446</v>
      </c>
      <c r="Y16" s="120">
        <f t="shared" si="1"/>
        <v>2.238888888888889</v>
      </c>
    </row>
    <row r="17" spans="1:12" ht="19.5" customHeight="1">
      <c r="A17" s="12">
        <v>7</v>
      </c>
      <c r="B17" s="43">
        <v>170301110014</v>
      </c>
      <c r="C17" s="70">
        <v>44</v>
      </c>
      <c r="D17" s="277"/>
      <c r="E17" s="276">
        <v>35</v>
      </c>
      <c r="F17" s="279"/>
      <c r="G17" s="362"/>
      <c r="H17" s="362"/>
      <c r="I17" s="362"/>
      <c r="J17" s="362"/>
      <c r="K17" s="246"/>
      <c r="L17" s="246"/>
    </row>
    <row r="18" spans="1:18" ht="19.5" customHeight="1">
      <c r="A18" s="12">
        <v>8</v>
      </c>
      <c r="B18" s="43">
        <v>170301110015</v>
      </c>
      <c r="C18" s="70">
        <v>40</v>
      </c>
      <c r="D18" s="277"/>
      <c r="E18" s="276">
        <v>24</v>
      </c>
      <c r="F18" s="279"/>
      <c r="G18" s="257"/>
      <c r="H18" s="257"/>
      <c r="I18" s="257"/>
      <c r="J18" s="246"/>
      <c r="K18" s="245"/>
      <c r="L18" s="245"/>
      <c r="M18" s="69"/>
      <c r="N18" s="69"/>
      <c r="O18" s="69"/>
      <c r="P18" s="69"/>
      <c r="Q18" s="69"/>
      <c r="R18" s="69"/>
    </row>
    <row r="19" spans="1:12" ht="19.5" customHeight="1">
      <c r="A19" s="12">
        <v>9</v>
      </c>
      <c r="B19" s="43">
        <v>170301110016</v>
      </c>
      <c r="C19" s="70">
        <v>37</v>
      </c>
      <c r="D19" s="277"/>
      <c r="E19" s="276">
        <v>31</v>
      </c>
      <c r="F19" s="279"/>
      <c r="G19" s="333"/>
      <c r="H19" s="333"/>
      <c r="I19" s="333"/>
      <c r="J19" s="246"/>
      <c r="K19" s="246"/>
      <c r="L19" s="246"/>
    </row>
    <row r="20" spans="1:12" ht="19.5" customHeight="1">
      <c r="A20" s="12">
        <v>10</v>
      </c>
      <c r="B20" s="43">
        <v>170301110017</v>
      </c>
      <c r="C20" s="70">
        <v>41</v>
      </c>
      <c r="D20" s="277"/>
      <c r="E20" s="276">
        <v>29</v>
      </c>
      <c r="F20" s="279"/>
      <c r="G20" s="258"/>
      <c r="H20" s="334"/>
      <c r="I20" s="334"/>
      <c r="J20" s="246"/>
      <c r="K20" s="247"/>
      <c r="L20" s="246"/>
    </row>
    <row r="21" spans="1:12" ht="19.5" customHeight="1">
      <c r="A21" s="12">
        <v>11</v>
      </c>
      <c r="B21" s="43">
        <v>170301110018</v>
      </c>
      <c r="C21" s="70">
        <v>33</v>
      </c>
      <c r="D21" s="277"/>
      <c r="E21" s="276">
        <v>18</v>
      </c>
      <c r="F21" s="279"/>
      <c r="G21" s="258"/>
      <c r="H21" s="334"/>
      <c r="I21" s="334"/>
      <c r="J21" s="246"/>
      <c r="K21" s="246"/>
      <c r="L21" s="246"/>
    </row>
    <row r="22" spans="1:12" ht="19.5" customHeight="1">
      <c r="A22" s="12">
        <v>12</v>
      </c>
      <c r="B22" s="43">
        <v>170301110019</v>
      </c>
      <c r="C22" s="70">
        <v>46</v>
      </c>
      <c r="D22" s="277"/>
      <c r="E22" s="276">
        <v>30</v>
      </c>
      <c r="F22" s="279"/>
      <c r="G22" s="257"/>
      <c r="H22" s="257"/>
      <c r="I22" s="257"/>
      <c r="J22" s="246"/>
      <c r="K22" s="246"/>
      <c r="L22" s="246"/>
    </row>
    <row r="23" spans="1:12" ht="19.5" customHeight="1">
      <c r="A23" s="12">
        <v>13</v>
      </c>
      <c r="B23" s="43">
        <v>170301110020</v>
      </c>
      <c r="C23" s="70">
        <v>40</v>
      </c>
      <c r="D23" s="277"/>
      <c r="E23" s="276">
        <v>28</v>
      </c>
      <c r="F23" s="279"/>
      <c r="G23" s="257"/>
      <c r="H23" s="257"/>
      <c r="I23" s="257"/>
      <c r="J23" s="246"/>
      <c r="K23" s="246"/>
      <c r="L23" s="246"/>
    </row>
    <row r="24" spans="1:12" ht="19.5" customHeight="1">
      <c r="A24" s="12">
        <v>14</v>
      </c>
      <c r="B24" s="43">
        <v>170301110021</v>
      </c>
      <c r="C24" s="70">
        <v>47</v>
      </c>
      <c r="D24" s="277"/>
      <c r="E24" s="276">
        <v>38</v>
      </c>
      <c r="F24" s="279"/>
      <c r="G24" s="257"/>
      <c r="H24" s="257"/>
      <c r="I24" s="257"/>
      <c r="J24" s="246"/>
      <c r="K24" s="246"/>
      <c r="L24" s="246"/>
    </row>
    <row r="25" spans="1:6" ht="19.5" customHeight="1">
      <c r="A25" s="12">
        <v>15</v>
      </c>
      <c r="B25" s="43">
        <v>170301110022</v>
      </c>
      <c r="C25" s="70">
        <v>48</v>
      </c>
      <c r="D25" s="70"/>
      <c r="E25" s="67">
        <v>42</v>
      </c>
      <c r="F25" s="279"/>
    </row>
    <row r="26" spans="1:6" ht="19.5" customHeight="1">
      <c r="A26" s="12">
        <v>16</v>
      </c>
      <c r="B26" s="43">
        <v>170301110023</v>
      </c>
      <c r="C26" s="70">
        <v>47</v>
      </c>
      <c r="D26" s="70"/>
      <c r="E26" s="67">
        <v>38</v>
      </c>
      <c r="F26" s="279"/>
    </row>
    <row r="27" spans="1:6" ht="19.5" customHeight="1">
      <c r="A27" s="12">
        <v>17</v>
      </c>
      <c r="B27" s="43">
        <v>170301110025</v>
      </c>
      <c r="C27" s="70">
        <v>40</v>
      </c>
      <c r="D27" s="70"/>
      <c r="E27" s="67">
        <v>26</v>
      </c>
      <c r="F27" s="279"/>
    </row>
    <row r="28" spans="1:6" ht="19.5" customHeight="1">
      <c r="A28" s="12">
        <v>18</v>
      </c>
      <c r="B28" s="43">
        <v>170301110027</v>
      </c>
      <c r="C28" s="70">
        <v>41</v>
      </c>
      <c r="D28" s="70"/>
      <c r="E28" s="67">
        <v>32</v>
      </c>
      <c r="F28" s="279"/>
    </row>
    <row r="29" spans="1:6" ht="19.5" customHeight="1">
      <c r="A29" s="12">
        <v>19</v>
      </c>
      <c r="B29" s="43">
        <v>170301110028</v>
      </c>
      <c r="C29" s="70">
        <v>42</v>
      </c>
      <c r="D29" s="70"/>
      <c r="E29" s="67">
        <v>32</v>
      </c>
      <c r="F29" s="279"/>
    </row>
    <row r="30" spans="1:6" ht="19.5" customHeight="1">
      <c r="A30" s="12">
        <v>20</v>
      </c>
      <c r="B30" s="43">
        <v>170301110031</v>
      </c>
      <c r="C30" s="70">
        <v>42</v>
      </c>
      <c r="D30" s="70"/>
      <c r="E30" s="67">
        <v>30</v>
      </c>
      <c r="F30" s="279"/>
    </row>
    <row r="31" spans="1:6" ht="19.5" customHeight="1">
      <c r="A31" s="12">
        <v>21</v>
      </c>
      <c r="B31" s="43">
        <v>170301110036</v>
      </c>
      <c r="C31" s="70">
        <v>42</v>
      </c>
      <c r="D31" s="70"/>
      <c r="E31" s="67">
        <v>39</v>
      </c>
      <c r="F31" s="279"/>
    </row>
    <row r="32" spans="1:6" ht="19.5" customHeight="1">
      <c r="A32" s="12">
        <v>22</v>
      </c>
      <c r="B32" s="43">
        <v>170301110037</v>
      </c>
      <c r="C32" s="70">
        <v>43</v>
      </c>
      <c r="D32" s="70"/>
      <c r="E32" s="67">
        <v>32</v>
      </c>
      <c r="F32" s="279"/>
    </row>
    <row r="33" spans="1:6" ht="19.5" customHeight="1">
      <c r="A33" s="12">
        <v>23</v>
      </c>
      <c r="B33" s="43">
        <v>170301110038</v>
      </c>
      <c r="C33" s="70">
        <v>34</v>
      </c>
      <c r="D33" s="70"/>
      <c r="E33" s="67">
        <v>27</v>
      </c>
      <c r="F33" s="279"/>
    </row>
    <row r="34" spans="1:6" ht="19.5" customHeight="1">
      <c r="A34" s="12">
        <v>24</v>
      </c>
      <c r="B34" s="43">
        <v>170301110039</v>
      </c>
      <c r="C34" s="70">
        <v>42</v>
      </c>
      <c r="D34" s="70"/>
      <c r="E34" s="67">
        <v>38</v>
      </c>
      <c r="F34" s="279"/>
    </row>
    <row r="35" spans="1:6" ht="19.5" customHeight="1">
      <c r="A35" s="12">
        <v>25</v>
      </c>
      <c r="B35" s="43">
        <v>170301110042</v>
      </c>
      <c r="C35" s="70">
        <v>45</v>
      </c>
      <c r="D35" s="70"/>
      <c r="E35" s="67">
        <v>33</v>
      </c>
      <c r="F35" s="279"/>
    </row>
    <row r="36" spans="1:6" ht="19.5" customHeight="1">
      <c r="A36" s="12">
        <v>26</v>
      </c>
      <c r="B36" s="43">
        <v>170301110043</v>
      </c>
      <c r="C36" s="70">
        <v>37</v>
      </c>
      <c r="D36" s="70"/>
      <c r="E36" s="67">
        <v>23</v>
      </c>
      <c r="F36" s="279"/>
    </row>
    <row r="37" spans="1:6" ht="19.5" customHeight="1">
      <c r="A37" s="12">
        <v>27</v>
      </c>
      <c r="B37" s="43">
        <v>170301110044</v>
      </c>
      <c r="C37" s="70">
        <v>39</v>
      </c>
      <c r="D37" s="70"/>
      <c r="E37" s="67">
        <v>26</v>
      </c>
      <c r="F37" s="279"/>
    </row>
    <row r="38" spans="1:6" ht="19.5" customHeight="1">
      <c r="A38" s="12">
        <v>28</v>
      </c>
      <c r="B38" s="43">
        <v>170301110045</v>
      </c>
      <c r="C38" s="70">
        <v>37</v>
      </c>
      <c r="D38" s="70"/>
      <c r="E38" s="67">
        <v>24</v>
      </c>
      <c r="F38" s="279"/>
    </row>
    <row r="39" spans="1:6" ht="19.5" customHeight="1">
      <c r="A39" s="12">
        <v>29</v>
      </c>
      <c r="B39" s="43">
        <v>170301110046</v>
      </c>
      <c r="C39" s="70">
        <v>36</v>
      </c>
      <c r="D39" s="70"/>
      <c r="E39" s="67">
        <v>24</v>
      </c>
      <c r="F39" s="279"/>
    </row>
    <row r="40" spans="1:6" ht="19.5" customHeight="1">
      <c r="A40" s="12">
        <v>30</v>
      </c>
      <c r="B40" s="43">
        <v>170301110047</v>
      </c>
      <c r="C40" s="70">
        <v>41</v>
      </c>
      <c r="D40" s="70"/>
      <c r="E40" s="67">
        <v>37</v>
      </c>
      <c r="F40" s="279"/>
    </row>
    <row r="41" spans="1:6" ht="19.5" customHeight="1">
      <c r="A41" s="12">
        <v>31</v>
      </c>
      <c r="B41" s="43">
        <v>170301110048</v>
      </c>
      <c r="C41" s="70">
        <v>37</v>
      </c>
      <c r="D41" s="70"/>
      <c r="E41" s="67">
        <v>16</v>
      </c>
      <c r="F41" s="279"/>
    </row>
    <row r="42" spans="1:6" ht="19.5" customHeight="1">
      <c r="A42" s="12">
        <v>32</v>
      </c>
      <c r="B42" s="43">
        <v>170301110049</v>
      </c>
      <c r="C42" s="70">
        <v>31</v>
      </c>
      <c r="D42" s="70"/>
      <c r="E42" s="67">
        <v>0</v>
      </c>
      <c r="F42" s="279"/>
    </row>
    <row r="43" spans="1:6" ht="19.5" customHeight="1">
      <c r="A43" s="12">
        <v>33</v>
      </c>
      <c r="B43" s="43">
        <v>170301110050</v>
      </c>
      <c r="C43" s="70">
        <v>36</v>
      </c>
      <c r="D43" s="70"/>
      <c r="E43" s="67">
        <v>36</v>
      </c>
      <c r="F43" s="279"/>
    </row>
    <row r="44" spans="1:6" ht="19.5" customHeight="1">
      <c r="A44" s="12">
        <v>34</v>
      </c>
      <c r="B44" s="43">
        <v>170301110051</v>
      </c>
      <c r="C44" s="70">
        <v>37</v>
      </c>
      <c r="D44" s="70"/>
      <c r="E44" s="67">
        <v>25</v>
      </c>
      <c r="F44" s="279"/>
    </row>
    <row r="45" spans="1:6" ht="19.5" customHeight="1">
      <c r="A45" s="12">
        <v>35</v>
      </c>
      <c r="B45" s="43">
        <v>170301110052</v>
      </c>
      <c r="C45" s="70">
        <v>40</v>
      </c>
      <c r="D45" s="70"/>
      <c r="E45" s="67">
        <v>29</v>
      </c>
      <c r="F45" s="279"/>
    </row>
    <row r="46" spans="1:12" ht="19.5" customHeight="1">
      <c r="A46" s="72">
        <v>36</v>
      </c>
      <c r="B46" s="38">
        <v>170301110054</v>
      </c>
      <c r="C46" s="71">
        <v>42</v>
      </c>
      <c r="D46" s="71"/>
      <c r="E46" s="59">
        <v>35</v>
      </c>
      <c r="F46" s="280"/>
      <c r="G46" s="20"/>
      <c r="H46" s="20"/>
      <c r="I46" s="20"/>
      <c r="J46"/>
      <c r="K46"/>
      <c r="L46"/>
    </row>
    <row r="47" spans="1:12" ht="19.5" customHeight="1">
      <c r="A47" s="72">
        <v>37</v>
      </c>
      <c r="B47" s="38">
        <v>170301110004</v>
      </c>
      <c r="C47" s="71">
        <v>38.400000000000006</v>
      </c>
      <c r="D47" s="71"/>
      <c r="E47" s="59">
        <v>50.599999999999994</v>
      </c>
      <c r="F47" s="280"/>
      <c r="G47" s="20"/>
      <c r="H47" s="20"/>
      <c r="I47" s="20"/>
      <c r="J47"/>
      <c r="K47"/>
      <c r="L47"/>
    </row>
    <row r="48" spans="1:12" ht="19.5" customHeight="1">
      <c r="A48" s="72">
        <v>38</v>
      </c>
      <c r="B48" s="38">
        <v>170301110006</v>
      </c>
      <c r="C48" s="71">
        <v>31</v>
      </c>
      <c r="D48" s="71"/>
      <c r="E48" s="59">
        <v>34</v>
      </c>
      <c r="F48" s="280"/>
      <c r="G48" s="20"/>
      <c r="H48" s="20"/>
      <c r="I48" s="20"/>
      <c r="J48"/>
      <c r="K48"/>
      <c r="L48"/>
    </row>
    <row r="49" spans="1:12" ht="19.5" customHeight="1">
      <c r="A49" s="72">
        <v>39</v>
      </c>
      <c r="B49" s="38">
        <v>170301110007</v>
      </c>
      <c r="C49" s="71">
        <v>34.8</v>
      </c>
      <c r="D49" s="71"/>
      <c r="E49" s="59">
        <v>44.2</v>
      </c>
      <c r="F49" s="280"/>
      <c r="G49" s="20"/>
      <c r="H49" s="20"/>
      <c r="I49" s="20"/>
      <c r="J49"/>
      <c r="K49"/>
      <c r="L49"/>
    </row>
    <row r="50" spans="1:12" ht="19.5" customHeight="1">
      <c r="A50" s="72">
        <v>40</v>
      </c>
      <c r="B50" s="38">
        <v>170301110008</v>
      </c>
      <c r="C50" s="59">
        <v>32.2</v>
      </c>
      <c r="D50" s="59"/>
      <c r="E50" s="59">
        <v>39.8</v>
      </c>
      <c r="F50" s="280"/>
      <c r="G50" s="20"/>
      <c r="H50" s="20"/>
      <c r="I50" s="20"/>
      <c r="J50"/>
      <c r="K50"/>
      <c r="L50"/>
    </row>
    <row r="51" spans="1:12" ht="19.5" customHeight="1">
      <c r="A51" s="72">
        <v>41</v>
      </c>
      <c r="B51" s="38">
        <v>170301110012</v>
      </c>
      <c r="C51" s="59">
        <v>27.4</v>
      </c>
      <c r="D51" s="59"/>
      <c r="E51" s="59">
        <v>31.599999999999998</v>
      </c>
      <c r="F51" s="280"/>
      <c r="G51" s="20"/>
      <c r="H51" s="20"/>
      <c r="I51" s="20"/>
      <c r="J51"/>
      <c r="K51"/>
      <c r="L51"/>
    </row>
    <row r="52" spans="1:12" s="3" customFormat="1" ht="19.5" customHeight="1">
      <c r="A52" s="72">
        <v>42</v>
      </c>
      <c r="B52" s="38">
        <v>170301110013</v>
      </c>
      <c r="C52" s="59">
        <v>34.2</v>
      </c>
      <c r="D52" s="59"/>
      <c r="E52" s="59">
        <v>38.8</v>
      </c>
      <c r="F52" s="280"/>
      <c r="G52" s="20"/>
      <c r="H52" s="20"/>
      <c r="I52" s="20"/>
      <c r="J52"/>
      <c r="K52"/>
      <c r="L52"/>
    </row>
    <row r="53" spans="1:12" ht="19.5" customHeight="1">
      <c r="A53" s="72">
        <v>43</v>
      </c>
      <c r="B53" s="38">
        <v>170301110014</v>
      </c>
      <c r="C53" s="59">
        <v>35.6</v>
      </c>
      <c r="D53" s="59"/>
      <c r="E53" s="59">
        <v>43.4</v>
      </c>
      <c r="F53" s="280"/>
      <c r="G53" s="20"/>
      <c r="H53" s="20"/>
      <c r="I53" s="20"/>
      <c r="J53"/>
      <c r="K53"/>
      <c r="L53"/>
    </row>
    <row r="54" spans="1:12" ht="19.5" customHeight="1">
      <c r="A54" s="72">
        <v>44</v>
      </c>
      <c r="B54" s="38">
        <v>170301110015</v>
      </c>
      <c r="C54" s="59">
        <v>31.8</v>
      </c>
      <c r="D54" s="59"/>
      <c r="E54" s="59">
        <v>32.2</v>
      </c>
      <c r="F54" s="280"/>
      <c r="G54" s="20"/>
      <c r="H54" s="20"/>
      <c r="I54" s="20"/>
      <c r="J54"/>
      <c r="K54"/>
      <c r="L54"/>
    </row>
    <row r="55" spans="1:12" ht="19.5" customHeight="1">
      <c r="A55" s="72">
        <v>45</v>
      </c>
      <c r="B55" s="38">
        <v>170301110016</v>
      </c>
      <c r="C55" s="59">
        <v>30.6</v>
      </c>
      <c r="D55" s="59"/>
      <c r="E55" s="59">
        <v>37.4</v>
      </c>
      <c r="F55" s="280"/>
      <c r="G55" s="20"/>
      <c r="H55" s="20"/>
      <c r="I55" s="20"/>
      <c r="J55"/>
      <c r="K55"/>
      <c r="L55"/>
    </row>
    <row r="56" spans="1:12" ht="19.5" customHeight="1">
      <c r="A56" s="72">
        <v>46</v>
      </c>
      <c r="B56" s="38">
        <v>170301110017</v>
      </c>
      <c r="C56" s="59">
        <v>33.2</v>
      </c>
      <c r="D56" s="59"/>
      <c r="E56" s="59">
        <v>36.8</v>
      </c>
      <c r="F56" s="280"/>
      <c r="G56" s="20"/>
      <c r="H56" s="20"/>
      <c r="I56" s="20"/>
      <c r="J56"/>
      <c r="K56"/>
      <c r="L56"/>
    </row>
    <row r="57" spans="1:12" ht="19.5" customHeight="1">
      <c r="A57" s="72">
        <v>47</v>
      </c>
      <c r="B57" s="38">
        <v>170301110018</v>
      </c>
      <c r="C57" s="59">
        <v>24</v>
      </c>
      <c r="D57" s="59"/>
      <c r="E57" s="59">
        <v>27</v>
      </c>
      <c r="F57" s="280"/>
      <c r="G57" s="20"/>
      <c r="H57" s="20"/>
      <c r="I57" s="20"/>
      <c r="J57"/>
      <c r="K57"/>
      <c r="L57"/>
    </row>
    <row r="58" spans="1:12" ht="19.5" customHeight="1">
      <c r="A58" s="72">
        <v>48</v>
      </c>
      <c r="B58" s="38">
        <v>170301110019</v>
      </c>
      <c r="C58" s="59">
        <v>36.6</v>
      </c>
      <c r="D58" s="59"/>
      <c r="E58" s="59">
        <v>39.4</v>
      </c>
      <c r="F58" s="280"/>
      <c r="G58" s="20"/>
      <c r="H58" s="20"/>
      <c r="I58" s="20"/>
      <c r="J58"/>
      <c r="K58"/>
      <c r="L58"/>
    </row>
    <row r="59" spans="1:12" s="3" customFormat="1" ht="19.5" customHeight="1">
      <c r="A59" s="72">
        <v>49</v>
      </c>
      <c r="B59" s="38">
        <v>170301110020</v>
      </c>
      <c r="C59" s="59">
        <v>31.6</v>
      </c>
      <c r="D59" s="59"/>
      <c r="E59" s="59">
        <v>36.4</v>
      </c>
      <c r="F59" s="280"/>
      <c r="G59" s="20"/>
      <c r="H59" s="20"/>
      <c r="I59" s="20"/>
      <c r="J59"/>
      <c r="K59"/>
      <c r="L59"/>
    </row>
    <row r="60" spans="1:12" ht="19.5" customHeight="1">
      <c r="A60" s="72">
        <v>50</v>
      </c>
      <c r="B60" s="38">
        <v>170301110021</v>
      </c>
      <c r="C60" s="59">
        <v>37</v>
      </c>
      <c r="D60" s="59"/>
      <c r="E60" s="59">
        <v>48</v>
      </c>
      <c r="F60" s="280"/>
      <c r="G60" s="20"/>
      <c r="H60" s="20"/>
      <c r="I60" s="20"/>
      <c r="J60"/>
      <c r="K60"/>
      <c r="L60"/>
    </row>
    <row r="61" spans="1:12" ht="19.5" customHeight="1">
      <c r="A61" s="72">
        <v>51</v>
      </c>
      <c r="B61" s="38">
        <v>170301110022</v>
      </c>
      <c r="C61" s="59">
        <v>37.400000000000006</v>
      </c>
      <c r="D61" s="59"/>
      <c r="E61" s="59">
        <v>52.599999999999994</v>
      </c>
      <c r="F61" s="280"/>
      <c r="G61" s="20"/>
      <c r="H61" s="20"/>
      <c r="I61" s="20"/>
      <c r="J61"/>
      <c r="K61"/>
      <c r="L61"/>
    </row>
    <row r="62" spans="1:12" ht="19.5" customHeight="1">
      <c r="A62" s="72">
        <v>52</v>
      </c>
      <c r="B62" s="38">
        <v>170301110023</v>
      </c>
      <c r="C62" s="59">
        <v>36.8</v>
      </c>
      <c r="D62" s="59"/>
      <c r="E62" s="59">
        <v>48.2</v>
      </c>
      <c r="F62" s="280"/>
      <c r="G62" s="20"/>
      <c r="H62" s="20"/>
      <c r="I62" s="20"/>
      <c r="J62"/>
      <c r="K62"/>
      <c r="L62"/>
    </row>
    <row r="63" spans="1:12" ht="19.5" customHeight="1">
      <c r="A63" s="72">
        <v>53</v>
      </c>
      <c r="B63" s="38">
        <v>170301110025</v>
      </c>
      <c r="C63" s="59">
        <v>30.8</v>
      </c>
      <c r="D63" s="59"/>
      <c r="E63" s="59">
        <v>35.2</v>
      </c>
      <c r="F63" s="280"/>
      <c r="G63" s="20"/>
      <c r="H63" s="20"/>
      <c r="I63" s="20"/>
      <c r="J63"/>
      <c r="K63"/>
      <c r="L63"/>
    </row>
    <row r="64" spans="1:12" ht="19.5" customHeight="1">
      <c r="A64" s="72">
        <v>54</v>
      </c>
      <c r="B64" s="38">
        <v>170301110027</v>
      </c>
      <c r="C64" s="59">
        <v>32.8</v>
      </c>
      <c r="D64" s="59"/>
      <c r="E64" s="59">
        <v>40.2</v>
      </c>
      <c r="F64" s="280"/>
      <c r="G64" s="20"/>
      <c r="H64" s="20"/>
      <c r="I64" s="20"/>
      <c r="J64"/>
      <c r="K64"/>
      <c r="L64"/>
    </row>
    <row r="65" spans="1:12" ht="19.5" customHeight="1">
      <c r="A65" s="72">
        <v>55</v>
      </c>
      <c r="B65" s="38">
        <v>170301110028</v>
      </c>
      <c r="C65" s="59">
        <v>33</v>
      </c>
      <c r="D65" s="59"/>
      <c r="E65" s="59">
        <v>41</v>
      </c>
      <c r="F65" s="280"/>
      <c r="G65" s="20"/>
      <c r="H65" s="20"/>
      <c r="I65" s="20"/>
      <c r="J65"/>
      <c r="K65"/>
      <c r="L65"/>
    </row>
    <row r="66" spans="1:12" ht="19.5" customHeight="1">
      <c r="A66" s="72">
        <v>56</v>
      </c>
      <c r="B66" s="38">
        <v>170301110031</v>
      </c>
      <c r="C66" s="59">
        <v>31.8</v>
      </c>
      <c r="D66" s="59"/>
      <c r="E66" s="59">
        <v>40.2</v>
      </c>
      <c r="F66" s="280"/>
      <c r="G66" s="20"/>
      <c r="H66" s="20"/>
      <c r="I66" s="20"/>
      <c r="J66"/>
      <c r="K66"/>
      <c r="L66"/>
    </row>
    <row r="67" spans="1:12" s="3" customFormat="1" ht="19.5" customHeight="1">
      <c r="A67" s="72">
        <v>57</v>
      </c>
      <c r="B67" s="38">
        <v>170301110036</v>
      </c>
      <c r="C67" s="59">
        <v>33.400000000000006</v>
      </c>
      <c r="D67" s="59"/>
      <c r="E67" s="59">
        <v>47.599999999999994</v>
      </c>
      <c r="F67" s="280"/>
      <c r="G67" s="20"/>
      <c r="H67" s="20"/>
      <c r="I67" s="20"/>
      <c r="J67"/>
      <c r="K67"/>
      <c r="L67"/>
    </row>
    <row r="68" spans="1:12" ht="19.5" customHeight="1">
      <c r="A68" s="72">
        <v>58</v>
      </c>
      <c r="B68" s="38">
        <v>170301110037</v>
      </c>
      <c r="C68" s="59">
        <v>33.6</v>
      </c>
      <c r="D68" s="59"/>
      <c r="E68" s="59">
        <v>41.4</v>
      </c>
      <c r="F68" s="280"/>
      <c r="G68" s="20"/>
      <c r="H68" s="20"/>
      <c r="I68" s="20"/>
      <c r="J68"/>
      <c r="K68"/>
      <c r="L68"/>
    </row>
    <row r="69" spans="1:12" ht="19.5" customHeight="1">
      <c r="A69" s="72">
        <v>59</v>
      </c>
      <c r="B69" s="38">
        <v>170301110038</v>
      </c>
      <c r="C69" s="59">
        <v>24.400000000000002</v>
      </c>
      <c r="D69" s="59"/>
      <c r="E69" s="59">
        <v>36.599999999999994</v>
      </c>
      <c r="F69" s="280"/>
      <c r="G69" s="20"/>
      <c r="H69" s="20"/>
      <c r="I69" s="20"/>
      <c r="J69"/>
      <c r="K69"/>
      <c r="L69"/>
    </row>
    <row r="70" spans="1:12" ht="19.5" customHeight="1">
      <c r="A70" s="72">
        <v>60</v>
      </c>
      <c r="B70" s="38">
        <v>170301110039</v>
      </c>
      <c r="C70" s="59">
        <v>34</v>
      </c>
      <c r="D70" s="59"/>
      <c r="E70" s="59">
        <v>46</v>
      </c>
      <c r="F70" s="280"/>
      <c r="G70" s="20"/>
      <c r="H70" s="20"/>
      <c r="I70" s="20"/>
      <c r="J70"/>
      <c r="K70"/>
      <c r="L70"/>
    </row>
    <row r="71" spans="1:6" ht="19.5" customHeight="1">
      <c r="A71" s="72">
        <v>61</v>
      </c>
      <c r="B71" s="43">
        <v>170301110042</v>
      </c>
      <c r="C71" s="67">
        <v>35.6</v>
      </c>
      <c r="D71" s="67"/>
      <c r="E71" s="67">
        <v>42.4</v>
      </c>
      <c r="F71" s="279"/>
    </row>
    <row r="72" spans="1:6" ht="19.5" customHeight="1">
      <c r="A72" s="72">
        <v>62</v>
      </c>
      <c r="B72" s="43">
        <v>170301110043</v>
      </c>
      <c r="C72" s="67">
        <v>29.6</v>
      </c>
      <c r="D72" s="67"/>
      <c r="E72" s="67">
        <v>30.4</v>
      </c>
      <c r="F72" s="279"/>
    </row>
    <row r="73" spans="1:6" ht="19.5" customHeight="1">
      <c r="A73" s="72">
        <v>63</v>
      </c>
      <c r="B73" s="43">
        <v>170301110044</v>
      </c>
      <c r="C73" s="67">
        <v>32.2</v>
      </c>
      <c r="D73" s="67"/>
      <c r="E73" s="67">
        <v>32.8</v>
      </c>
      <c r="F73" s="279"/>
    </row>
    <row r="74" spans="1:6" ht="19.5" customHeight="1">
      <c r="A74" s="72">
        <v>64</v>
      </c>
      <c r="B74" s="43">
        <v>170301110045</v>
      </c>
      <c r="C74" s="67">
        <v>30</v>
      </c>
      <c r="D74" s="67"/>
      <c r="E74" s="67">
        <v>31</v>
      </c>
      <c r="F74" s="279"/>
    </row>
    <row r="75" spans="1:6" ht="19.5" customHeight="1">
      <c r="A75" s="72">
        <v>65</v>
      </c>
      <c r="B75" s="43">
        <v>170301110046</v>
      </c>
      <c r="C75" s="67">
        <v>29.6</v>
      </c>
      <c r="D75" s="67"/>
      <c r="E75" s="67">
        <v>30.4</v>
      </c>
      <c r="F75" s="279"/>
    </row>
    <row r="76" spans="1:6" ht="19.5" customHeight="1">
      <c r="A76" s="72">
        <v>66</v>
      </c>
      <c r="B76" s="43">
        <v>170301110047</v>
      </c>
      <c r="C76" s="67">
        <v>33.2</v>
      </c>
      <c r="D76" s="67"/>
      <c r="E76" s="67">
        <v>44.8</v>
      </c>
      <c r="F76" s="279"/>
    </row>
    <row r="77" spans="1:6" ht="19.5" customHeight="1">
      <c r="A77" s="72">
        <v>67</v>
      </c>
      <c r="B77" s="43">
        <v>170301110048</v>
      </c>
      <c r="C77" s="67">
        <v>23.200000000000003</v>
      </c>
      <c r="D77" s="67"/>
      <c r="E77" s="67">
        <v>29.799999999999997</v>
      </c>
      <c r="F77" s="279"/>
    </row>
    <row r="78" spans="1:6" ht="19.5" customHeight="1">
      <c r="A78" s="72">
        <v>68</v>
      </c>
      <c r="B78" s="43">
        <v>170301110049</v>
      </c>
      <c r="C78" s="67">
        <v>0</v>
      </c>
      <c r="D78" s="67"/>
      <c r="E78" s="67">
        <v>0</v>
      </c>
      <c r="F78" s="279"/>
    </row>
    <row r="79" spans="1:6" ht="19.5" customHeight="1">
      <c r="A79" s="72">
        <v>69</v>
      </c>
      <c r="B79" s="43">
        <v>170301110050</v>
      </c>
      <c r="C79" s="67">
        <v>29.6</v>
      </c>
      <c r="D79" s="67"/>
      <c r="E79" s="67">
        <v>42.4</v>
      </c>
      <c r="F79" s="279"/>
    </row>
    <row r="80" spans="1:6" ht="19.5" customHeight="1">
      <c r="A80" s="72">
        <v>70</v>
      </c>
      <c r="B80" s="43">
        <v>170301110051</v>
      </c>
      <c r="C80" s="67">
        <v>30.6</v>
      </c>
      <c r="D80" s="67"/>
      <c r="E80" s="67">
        <v>31.4</v>
      </c>
      <c r="F80" s="279"/>
    </row>
    <row r="81" spans="1:6" ht="19.5" customHeight="1">
      <c r="A81" s="72">
        <v>71</v>
      </c>
      <c r="B81" s="43">
        <v>170301110052</v>
      </c>
      <c r="C81" s="67">
        <v>32.2</v>
      </c>
      <c r="D81" s="67"/>
      <c r="E81" s="67">
        <v>36.8</v>
      </c>
      <c r="F81" s="279"/>
    </row>
    <row r="82" spans="1:6" ht="19.5" customHeight="1">
      <c r="A82" s="72">
        <v>72</v>
      </c>
      <c r="B82" s="43">
        <v>170301110054</v>
      </c>
      <c r="C82" s="67">
        <v>32.6</v>
      </c>
      <c r="D82" s="67"/>
      <c r="E82" s="67">
        <v>44.4</v>
      </c>
      <c r="F82" s="279"/>
    </row>
  </sheetData>
  <sheetProtection/>
  <mergeCells count="12">
    <mergeCell ref="A1:E1"/>
    <mergeCell ref="A2:E2"/>
    <mergeCell ref="A3:E3"/>
    <mergeCell ref="Q3:Y7"/>
    <mergeCell ref="A4:E4"/>
    <mergeCell ref="A5:E5"/>
    <mergeCell ref="G15:J15"/>
    <mergeCell ref="G16:J16"/>
    <mergeCell ref="G17:J17"/>
    <mergeCell ref="G19:I19"/>
    <mergeCell ref="H20:I20"/>
    <mergeCell ref="H21:I21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Y82"/>
  <sheetViews>
    <sheetView zoomScale="85" zoomScaleNormal="85" zoomScalePageLayoutView="0" workbookViewId="0" topLeftCell="E4">
      <selection activeCell="Q19" sqref="Q19"/>
    </sheetView>
  </sheetViews>
  <sheetFormatPr defaultColWidth="6.57421875" defaultRowHeight="15"/>
  <cols>
    <col min="1" max="1" width="9.8515625" style="12" customWidth="1"/>
    <col min="2" max="3" width="15.140625" style="12" bestFit="1" customWidth="1"/>
    <col min="4" max="4" width="15.140625" style="12" customWidth="1"/>
    <col min="5" max="6" width="15.00390625" style="12" customWidth="1"/>
    <col min="7" max="7" width="18.140625" style="12" bestFit="1" customWidth="1"/>
    <col min="8" max="8" width="8.8515625" style="12" customWidth="1"/>
    <col min="9" max="9" width="17.28125" style="12" customWidth="1"/>
    <col min="10" max="10" width="17.57421875" style="1" bestFit="1" customWidth="1"/>
    <col min="11" max="11" width="10.57421875" style="1" bestFit="1" customWidth="1"/>
    <col min="12" max="12" width="4.57421875" style="1" bestFit="1" customWidth="1"/>
    <col min="13" max="13" width="6.8515625" style="1" customWidth="1"/>
    <col min="14" max="249" width="8.8515625" style="1" customWidth="1"/>
    <col min="250" max="250" width="24.57421875" style="1" customWidth="1"/>
    <col min="251" max="251" width="6.00390625" style="1" bestFit="1" customWidth="1"/>
    <col min="252" max="255" width="5.8515625" style="1" bestFit="1" customWidth="1"/>
    <col min="256" max="16384" width="6.57421875" style="1" bestFit="1" customWidth="1"/>
  </cols>
  <sheetData>
    <row r="1" spans="1:16" ht="20.25" customHeight="1">
      <c r="A1" s="301" t="s">
        <v>110</v>
      </c>
      <c r="B1" s="330"/>
      <c r="C1" s="330"/>
      <c r="D1" s="330"/>
      <c r="E1" s="330"/>
      <c r="F1" s="190"/>
      <c r="G1" s="252"/>
      <c r="H1" s="252"/>
      <c r="I1" s="252"/>
      <c r="J1" s="252"/>
      <c r="K1" s="252"/>
      <c r="L1" s="247"/>
      <c r="M1" s="247"/>
      <c r="N1" s="247"/>
      <c r="O1" s="247"/>
      <c r="P1" s="247"/>
    </row>
    <row r="2" spans="1:16" ht="20.25" customHeight="1">
      <c r="A2" s="301" t="s">
        <v>0</v>
      </c>
      <c r="B2" s="330"/>
      <c r="C2" s="330"/>
      <c r="D2" s="330"/>
      <c r="E2" s="330"/>
      <c r="F2" s="190"/>
      <c r="G2" s="253"/>
      <c r="H2" s="34"/>
      <c r="I2" s="34"/>
      <c r="J2" s="251"/>
      <c r="K2" s="251"/>
      <c r="L2" s="246"/>
      <c r="M2" s="246"/>
      <c r="N2" s="246"/>
      <c r="O2" s="246"/>
      <c r="P2" s="246"/>
    </row>
    <row r="3" spans="1:25" ht="34.5" customHeight="1">
      <c r="A3" s="301"/>
      <c r="B3" s="330"/>
      <c r="C3" s="330"/>
      <c r="D3" s="330"/>
      <c r="E3" s="330"/>
      <c r="F3" s="190"/>
      <c r="G3" s="78"/>
      <c r="H3" s="153"/>
      <c r="I3" s="78" t="s">
        <v>230</v>
      </c>
      <c r="J3" s="89" t="s">
        <v>231</v>
      </c>
      <c r="K3" s="89" t="s">
        <v>232</v>
      </c>
      <c r="L3" s="246"/>
      <c r="M3" s="247"/>
      <c r="N3" s="247"/>
      <c r="O3" s="246"/>
      <c r="P3" s="246"/>
      <c r="Q3" s="365" t="s">
        <v>254</v>
      </c>
      <c r="R3" s="365"/>
      <c r="S3" s="365"/>
      <c r="T3" s="365"/>
      <c r="U3" s="365"/>
      <c r="V3" s="365"/>
      <c r="W3" s="365"/>
      <c r="X3" s="365"/>
      <c r="Y3" s="365"/>
    </row>
    <row r="4" spans="1:25" ht="32.25" customHeight="1">
      <c r="A4" s="301" t="s">
        <v>227</v>
      </c>
      <c r="B4" s="330"/>
      <c r="C4" s="330"/>
      <c r="D4" s="330"/>
      <c r="E4" s="330"/>
      <c r="F4" s="190"/>
      <c r="G4" s="78" t="s">
        <v>256</v>
      </c>
      <c r="H4" s="150"/>
      <c r="I4" s="151"/>
      <c r="J4" s="223" t="s">
        <v>233</v>
      </c>
      <c r="K4" s="223">
        <v>3</v>
      </c>
      <c r="L4" s="246"/>
      <c r="M4" s="247"/>
      <c r="N4" s="247"/>
      <c r="O4" s="246"/>
      <c r="P4" s="246"/>
      <c r="Q4" s="365"/>
      <c r="R4" s="365"/>
      <c r="S4" s="365"/>
      <c r="T4" s="365"/>
      <c r="U4" s="365"/>
      <c r="V4" s="365"/>
      <c r="W4" s="365"/>
      <c r="X4" s="365"/>
      <c r="Y4" s="365"/>
    </row>
    <row r="5" spans="1:25" ht="20.25" customHeight="1">
      <c r="A5" s="301" t="s">
        <v>228</v>
      </c>
      <c r="B5" s="330"/>
      <c r="C5" s="330"/>
      <c r="D5" s="330"/>
      <c r="E5" s="330"/>
      <c r="F5" s="190"/>
      <c r="G5" s="78" t="s">
        <v>234</v>
      </c>
      <c r="H5" s="156">
        <f>D12</f>
        <v>66.66666666666666</v>
      </c>
      <c r="I5" s="151"/>
      <c r="J5" s="224" t="s">
        <v>235</v>
      </c>
      <c r="K5" s="224">
        <v>2</v>
      </c>
      <c r="L5" s="246"/>
      <c r="M5" s="247"/>
      <c r="N5" s="247"/>
      <c r="O5" s="246"/>
      <c r="P5" s="246"/>
      <c r="Q5" s="365"/>
      <c r="R5" s="365"/>
      <c r="S5" s="365"/>
      <c r="T5" s="365"/>
      <c r="U5" s="365"/>
      <c r="V5" s="365"/>
      <c r="W5" s="365"/>
      <c r="X5" s="365"/>
      <c r="Y5" s="365"/>
    </row>
    <row r="6" spans="2:25" ht="20.25" customHeight="1">
      <c r="B6" s="52" t="s">
        <v>1</v>
      </c>
      <c r="C6" s="14" t="s">
        <v>76</v>
      </c>
      <c r="D6" s="124"/>
      <c r="E6" s="124" t="s">
        <v>77</v>
      </c>
      <c r="F6" s="127"/>
      <c r="G6" s="78" t="s">
        <v>236</v>
      </c>
      <c r="H6" s="156">
        <f>F12</f>
        <v>47.61904761904761</v>
      </c>
      <c r="I6" s="151"/>
      <c r="J6" s="225" t="s">
        <v>237</v>
      </c>
      <c r="K6" s="225">
        <v>1</v>
      </c>
      <c r="L6" s="246"/>
      <c r="M6" s="247"/>
      <c r="N6" s="247"/>
      <c r="O6" s="246"/>
      <c r="P6" s="246"/>
      <c r="Q6" s="365"/>
      <c r="R6" s="365"/>
      <c r="S6" s="365"/>
      <c r="T6" s="365"/>
      <c r="U6" s="365"/>
      <c r="V6" s="365"/>
      <c r="W6" s="365"/>
      <c r="X6" s="365"/>
      <c r="Y6" s="365"/>
    </row>
    <row r="7" spans="2:25" ht="42.75" customHeight="1">
      <c r="B7" s="52" t="s">
        <v>2</v>
      </c>
      <c r="C7" s="53" t="s">
        <v>78</v>
      </c>
      <c r="D7" s="207"/>
      <c r="E7" s="207" t="s">
        <v>78</v>
      </c>
      <c r="F7" s="193"/>
      <c r="G7" s="78" t="s">
        <v>238</v>
      </c>
      <c r="H7" s="162">
        <f>AVERAGE(H5:H6)</f>
        <v>57.14285714285714</v>
      </c>
      <c r="I7" s="163">
        <v>0.6</v>
      </c>
      <c r="J7" s="226" t="s">
        <v>239</v>
      </c>
      <c r="K7" s="226">
        <v>0</v>
      </c>
      <c r="L7" s="246"/>
      <c r="M7" s="246"/>
      <c r="N7" s="246"/>
      <c r="O7" s="246"/>
      <c r="P7" s="246"/>
      <c r="Q7" s="365"/>
      <c r="R7" s="365"/>
      <c r="S7" s="365"/>
      <c r="T7" s="365"/>
      <c r="U7" s="365"/>
      <c r="V7" s="365"/>
      <c r="W7" s="365"/>
      <c r="X7" s="365"/>
      <c r="Y7" s="365"/>
    </row>
    <row r="8" spans="2:11" ht="24.75" customHeight="1">
      <c r="B8" s="52" t="s">
        <v>3</v>
      </c>
      <c r="C8" s="53" t="s">
        <v>4</v>
      </c>
      <c r="D8" s="53"/>
      <c r="E8" s="53" t="s">
        <v>84</v>
      </c>
      <c r="F8" s="193"/>
      <c r="G8" s="78" t="s">
        <v>240</v>
      </c>
      <c r="H8" s="78" t="s">
        <v>114</v>
      </c>
      <c r="I8" s="151"/>
      <c r="J8" s="151"/>
      <c r="K8" s="151"/>
    </row>
    <row r="9" spans="2:22" ht="24.75" customHeight="1">
      <c r="B9" s="52" t="s">
        <v>5</v>
      </c>
      <c r="C9" s="53" t="s">
        <v>75</v>
      </c>
      <c r="D9" s="53"/>
      <c r="E9" s="53" t="s">
        <v>75</v>
      </c>
      <c r="F9" s="207"/>
      <c r="G9" s="34"/>
      <c r="H9" s="54" t="s">
        <v>82</v>
      </c>
      <c r="I9" s="54" t="s">
        <v>89</v>
      </c>
      <c r="J9" s="29" t="s">
        <v>97</v>
      </c>
      <c r="K9" s="29" t="s">
        <v>98</v>
      </c>
      <c r="L9" s="29" t="s">
        <v>99</v>
      </c>
      <c r="M9" s="29" t="s">
        <v>100</v>
      </c>
      <c r="N9" s="29" t="s">
        <v>101</v>
      </c>
      <c r="O9" s="29" t="s">
        <v>102</v>
      </c>
      <c r="P9" s="29" t="s">
        <v>103</v>
      </c>
      <c r="Q9" s="29" t="s">
        <v>104</v>
      </c>
      <c r="R9" s="29" t="s">
        <v>109</v>
      </c>
      <c r="S9" s="29" t="s">
        <v>105</v>
      </c>
      <c r="T9" s="29" t="s">
        <v>106</v>
      </c>
      <c r="U9" s="29" t="s">
        <v>107</v>
      </c>
      <c r="V9" s="29" t="s">
        <v>108</v>
      </c>
    </row>
    <row r="10" spans="2:22" ht="24.75" customHeight="1">
      <c r="B10" s="52" t="s">
        <v>8</v>
      </c>
      <c r="C10" s="53">
        <v>50</v>
      </c>
      <c r="D10" s="86">
        <f>0.55*C10</f>
        <v>27.500000000000004</v>
      </c>
      <c r="E10" s="19">
        <v>50</v>
      </c>
      <c r="F10" s="86">
        <f>0.55*E10</f>
        <v>27.500000000000004</v>
      </c>
      <c r="G10" s="281" t="s">
        <v>6</v>
      </c>
      <c r="H10" s="46">
        <v>2</v>
      </c>
      <c r="I10" s="46">
        <v>3</v>
      </c>
      <c r="J10" s="46">
        <v>2</v>
      </c>
      <c r="K10" s="46">
        <v>3</v>
      </c>
      <c r="L10" s="46">
        <v>3</v>
      </c>
      <c r="M10" s="46">
        <v>2</v>
      </c>
      <c r="N10" s="46">
        <v>2</v>
      </c>
      <c r="O10" s="46">
        <v>1</v>
      </c>
      <c r="P10" s="31"/>
      <c r="Q10" s="31"/>
      <c r="R10" s="31"/>
      <c r="S10" s="31"/>
      <c r="T10" s="39">
        <v>3</v>
      </c>
      <c r="U10" s="39">
        <v>2</v>
      </c>
      <c r="V10" s="39">
        <v>3</v>
      </c>
    </row>
    <row r="11" spans="1:22" ht="19.5" customHeight="1">
      <c r="A11" s="12">
        <v>1</v>
      </c>
      <c r="B11" s="43">
        <v>170301110004</v>
      </c>
      <c r="C11" s="70">
        <v>30</v>
      </c>
      <c r="D11" s="75">
        <f>COUNTIF(C11:C52,"&gt;="&amp;D10)</f>
        <v>28</v>
      </c>
      <c r="E11" s="67">
        <v>26</v>
      </c>
      <c r="F11" s="75">
        <f>COUNTIF(E11:E52,"&gt;="&amp;F10)</f>
        <v>20</v>
      </c>
      <c r="G11" s="281" t="s">
        <v>7</v>
      </c>
      <c r="H11" s="23">
        <v>1</v>
      </c>
      <c r="I11" s="23">
        <v>2</v>
      </c>
      <c r="J11" s="23">
        <v>1</v>
      </c>
      <c r="K11" s="23">
        <v>1</v>
      </c>
      <c r="L11" s="23">
        <v>2</v>
      </c>
      <c r="M11" s="23">
        <v>3</v>
      </c>
      <c r="N11" s="23">
        <v>1</v>
      </c>
      <c r="O11" s="23">
        <v>1</v>
      </c>
      <c r="P11" s="31"/>
      <c r="Q11" s="31"/>
      <c r="R11" s="31"/>
      <c r="S11" s="31"/>
      <c r="T11" s="39">
        <v>3</v>
      </c>
      <c r="U11" s="39">
        <v>3</v>
      </c>
      <c r="V11" s="39">
        <v>1</v>
      </c>
    </row>
    <row r="12" spans="1:22" ht="19.5" customHeight="1">
      <c r="A12" s="12">
        <v>2</v>
      </c>
      <c r="B12" s="43">
        <v>170301110006</v>
      </c>
      <c r="C12" s="70">
        <v>35</v>
      </c>
      <c r="D12" s="75">
        <f>D11/$A$52*100</f>
        <v>66.66666666666666</v>
      </c>
      <c r="E12" s="67">
        <v>25</v>
      </c>
      <c r="F12" s="75">
        <f>F11/$A$52*100</f>
        <v>47.61904761904761</v>
      </c>
      <c r="G12" s="281" t="s">
        <v>72</v>
      </c>
      <c r="H12" s="46">
        <v>2</v>
      </c>
      <c r="I12" s="46">
        <v>1</v>
      </c>
      <c r="J12" s="46">
        <v>2</v>
      </c>
      <c r="K12" s="46">
        <v>3</v>
      </c>
      <c r="L12" s="46">
        <v>1</v>
      </c>
      <c r="M12" s="46">
        <v>2</v>
      </c>
      <c r="N12" s="46">
        <v>2</v>
      </c>
      <c r="O12" s="46">
        <v>3</v>
      </c>
      <c r="P12" s="31"/>
      <c r="Q12" s="31"/>
      <c r="R12" s="31"/>
      <c r="S12" s="31"/>
      <c r="T12" s="39">
        <v>3</v>
      </c>
      <c r="U12" s="39">
        <v>2</v>
      </c>
      <c r="V12" s="39">
        <v>3</v>
      </c>
    </row>
    <row r="13" spans="1:22" ht="19.5" customHeight="1">
      <c r="A13" s="12">
        <v>3</v>
      </c>
      <c r="B13" s="43">
        <v>170301110007</v>
      </c>
      <c r="C13" s="70">
        <v>7</v>
      </c>
      <c r="D13" s="70"/>
      <c r="E13" s="67">
        <v>42</v>
      </c>
      <c r="F13" s="276"/>
      <c r="G13" s="281" t="s">
        <v>73</v>
      </c>
      <c r="H13" s="46">
        <v>2</v>
      </c>
      <c r="I13" s="46">
        <v>3</v>
      </c>
      <c r="J13" s="46">
        <v>2</v>
      </c>
      <c r="K13" s="46">
        <v>1</v>
      </c>
      <c r="L13" s="46">
        <v>1</v>
      </c>
      <c r="M13" s="46">
        <v>2</v>
      </c>
      <c r="N13" s="46">
        <v>2</v>
      </c>
      <c r="O13" s="46">
        <v>3</v>
      </c>
      <c r="P13" s="31"/>
      <c r="Q13" s="31"/>
      <c r="R13" s="31"/>
      <c r="S13" s="31"/>
      <c r="T13" s="39">
        <v>3</v>
      </c>
      <c r="U13" s="39">
        <v>2</v>
      </c>
      <c r="V13" s="39">
        <v>3</v>
      </c>
    </row>
    <row r="14" spans="1:22" ht="19.5" customHeight="1">
      <c r="A14" s="12">
        <v>4</v>
      </c>
      <c r="B14" s="43">
        <v>170301110008</v>
      </c>
      <c r="C14" s="70">
        <v>38</v>
      </c>
      <c r="D14" s="70"/>
      <c r="E14" s="67">
        <v>26</v>
      </c>
      <c r="F14" s="276"/>
      <c r="G14" s="281" t="s">
        <v>74</v>
      </c>
      <c r="H14" s="46">
        <v>1</v>
      </c>
      <c r="I14" s="46">
        <v>3</v>
      </c>
      <c r="J14" s="46">
        <v>2</v>
      </c>
      <c r="K14" s="46">
        <v>1</v>
      </c>
      <c r="L14" s="46">
        <v>3</v>
      </c>
      <c r="M14" s="46">
        <v>2</v>
      </c>
      <c r="N14" s="46">
        <v>2</v>
      </c>
      <c r="O14" s="46">
        <v>2</v>
      </c>
      <c r="P14" s="31"/>
      <c r="Q14" s="31"/>
      <c r="R14" s="31"/>
      <c r="S14" s="31"/>
      <c r="T14" s="39">
        <v>3</v>
      </c>
      <c r="U14" s="39">
        <v>2</v>
      </c>
      <c r="V14" s="39">
        <v>3</v>
      </c>
    </row>
    <row r="15" spans="1:22" ht="19.5" customHeight="1">
      <c r="A15" s="12">
        <v>5</v>
      </c>
      <c r="B15" s="43">
        <v>170301110012</v>
      </c>
      <c r="C15" s="70">
        <v>38</v>
      </c>
      <c r="D15" s="70"/>
      <c r="E15" s="67">
        <v>28</v>
      </c>
      <c r="F15" s="276"/>
      <c r="G15" s="376" t="s">
        <v>259</v>
      </c>
      <c r="H15" s="25">
        <f>AVERAGE(H10:H14)</f>
        <v>1.6</v>
      </c>
      <c r="I15" s="25">
        <f>AVERAGE(I10:I14)</f>
        <v>2.4</v>
      </c>
      <c r="J15" s="25">
        <f>AVERAGE(J10:J14)</f>
        <v>1.8</v>
      </c>
      <c r="K15" s="25">
        <f>AVERAGE(K10:K14)</f>
        <v>1.8</v>
      </c>
      <c r="L15" s="25">
        <f>AVERAGE(L10:L14)</f>
        <v>2</v>
      </c>
      <c r="M15" s="25">
        <f>AVERAGE(M10:M14)</f>
        <v>2.2</v>
      </c>
      <c r="N15" s="25">
        <f>AVERAGE(N10:N14)</f>
        <v>1.8</v>
      </c>
      <c r="O15" s="25">
        <f>AVERAGE(O10:O14)</f>
        <v>2</v>
      </c>
      <c r="P15" s="25"/>
      <c r="Q15" s="25"/>
      <c r="R15" s="25"/>
      <c r="S15" s="25"/>
      <c r="T15" s="25">
        <f>AVERAGE(T10:T14)</f>
        <v>3</v>
      </c>
      <c r="U15" s="25">
        <f>AVERAGE(U10:U14)</f>
        <v>2.2</v>
      </c>
      <c r="V15" s="25">
        <f>AVERAGE(V10:V14)</f>
        <v>2.6</v>
      </c>
    </row>
    <row r="16" spans="1:22" ht="19.5" customHeight="1">
      <c r="A16" s="12">
        <v>6</v>
      </c>
      <c r="B16" s="43">
        <v>170301110013</v>
      </c>
      <c r="C16" s="70">
        <v>45</v>
      </c>
      <c r="D16" s="70"/>
      <c r="E16" s="67">
        <v>28</v>
      </c>
      <c r="F16" s="278"/>
      <c r="G16" s="377" t="s">
        <v>83</v>
      </c>
      <c r="H16" s="120">
        <f>H15*$H$7/100</f>
        <v>0.9142857142857143</v>
      </c>
      <c r="I16" s="120">
        <f>I15*$H$7/100</f>
        <v>1.3714285714285714</v>
      </c>
      <c r="J16" s="120">
        <f>J15*$H$7/100</f>
        <v>1.0285714285714285</v>
      </c>
      <c r="K16" s="120">
        <f>K15*$H$7/100</f>
        <v>1.0285714285714285</v>
      </c>
      <c r="L16" s="120">
        <f>L15*$H$7/100</f>
        <v>1.1428571428571428</v>
      </c>
      <c r="M16" s="120">
        <f>M15*$H$7/100</f>
        <v>1.2571428571428571</v>
      </c>
      <c r="N16" s="120">
        <f>N15*$H$7/100</f>
        <v>1.0285714285714285</v>
      </c>
      <c r="O16" s="120">
        <f>O15*$H$7/100</f>
        <v>1.1428571428571428</v>
      </c>
      <c r="P16" s="120"/>
      <c r="Q16" s="120"/>
      <c r="R16" s="120"/>
      <c r="S16" s="120"/>
      <c r="T16" s="120">
        <f>T15*$H$7/100</f>
        <v>1.7142857142857142</v>
      </c>
      <c r="U16" s="120">
        <f>U15*$H$7/100</f>
        <v>1.2571428571428571</v>
      </c>
      <c r="V16" s="120">
        <f>V15*$H$7/100</f>
        <v>1.4857142857142855</v>
      </c>
    </row>
    <row r="17" spans="1:13" ht="19.5" customHeight="1">
      <c r="A17" s="12">
        <v>7</v>
      </c>
      <c r="B17" s="43">
        <v>170301110014</v>
      </c>
      <c r="C17" s="70">
        <v>35</v>
      </c>
      <c r="D17" s="277"/>
      <c r="E17" s="276">
        <v>28</v>
      </c>
      <c r="F17" s="279"/>
      <c r="G17" s="300"/>
      <c r="K17" s="246"/>
      <c r="L17" s="246"/>
      <c r="M17" s="246"/>
    </row>
    <row r="18" spans="1:18" ht="19.5" customHeight="1">
      <c r="A18" s="12">
        <v>8</v>
      </c>
      <c r="B18" s="43">
        <v>170301110015</v>
      </c>
      <c r="C18" s="70">
        <v>25</v>
      </c>
      <c r="D18" s="277"/>
      <c r="E18" s="276">
        <v>26</v>
      </c>
      <c r="F18" s="279"/>
      <c r="G18" s="257"/>
      <c r="K18" s="245"/>
      <c r="L18" s="245"/>
      <c r="M18" s="245"/>
      <c r="N18" s="69"/>
      <c r="O18" s="69"/>
      <c r="P18" s="69"/>
      <c r="Q18" s="69"/>
      <c r="R18" s="69"/>
    </row>
    <row r="19" spans="1:13" ht="19.5" customHeight="1">
      <c r="A19" s="12">
        <v>9</v>
      </c>
      <c r="B19" s="43">
        <v>170301110016</v>
      </c>
      <c r="C19" s="70">
        <v>30</v>
      </c>
      <c r="D19" s="277"/>
      <c r="E19" s="276">
        <v>26</v>
      </c>
      <c r="F19" s="279"/>
      <c r="G19" s="299"/>
      <c r="K19" s="246"/>
      <c r="L19" s="246"/>
      <c r="M19" s="246"/>
    </row>
    <row r="20" spans="1:13" ht="19.5" customHeight="1">
      <c r="A20" s="12">
        <v>10</v>
      </c>
      <c r="B20" s="43">
        <v>170301110017</v>
      </c>
      <c r="C20" s="70">
        <v>42</v>
      </c>
      <c r="D20" s="277"/>
      <c r="E20" s="276">
        <v>26</v>
      </c>
      <c r="F20" s="279"/>
      <c r="G20" s="258"/>
      <c r="K20" s="247"/>
      <c r="L20" s="246"/>
      <c r="M20" s="246"/>
    </row>
    <row r="21" spans="1:13" ht="19.5" customHeight="1">
      <c r="A21" s="12">
        <v>11</v>
      </c>
      <c r="B21" s="43">
        <v>170301110018</v>
      </c>
      <c r="C21" s="70">
        <v>30</v>
      </c>
      <c r="D21" s="277"/>
      <c r="E21" s="276">
        <v>0</v>
      </c>
      <c r="F21" s="279"/>
      <c r="G21" s="258"/>
      <c r="K21" s="246"/>
      <c r="L21" s="246"/>
      <c r="M21" s="246"/>
    </row>
    <row r="22" spans="1:13" ht="19.5" customHeight="1">
      <c r="A22" s="12">
        <v>12</v>
      </c>
      <c r="B22" s="43">
        <v>170301110019</v>
      </c>
      <c r="C22" s="70">
        <v>36</v>
      </c>
      <c r="D22" s="277"/>
      <c r="E22" s="276">
        <v>26</v>
      </c>
      <c r="F22" s="279"/>
      <c r="G22" s="257"/>
      <c r="K22" s="246"/>
      <c r="L22" s="246"/>
      <c r="M22" s="246"/>
    </row>
    <row r="23" spans="1:13" ht="19.5" customHeight="1">
      <c r="A23" s="12">
        <v>13</v>
      </c>
      <c r="B23" s="43">
        <v>170301110020</v>
      </c>
      <c r="C23" s="70">
        <v>0</v>
      </c>
      <c r="D23" s="277"/>
      <c r="E23" s="276">
        <v>0</v>
      </c>
      <c r="F23" s="279"/>
      <c r="G23" s="257"/>
      <c r="K23" s="246"/>
      <c r="L23" s="246"/>
      <c r="M23" s="246"/>
    </row>
    <row r="24" spans="1:13" ht="19.5" customHeight="1">
      <c r="A24" s="12">
        <v>14</v>
      </c>
      <c r="B24" s="43">
        <v>170301110021</v>
      </c>
      <c r="C24" s="70">
        <v>32</v>
      </c>
      <c r="D24" s="277"/>
      <c r="E24" s="276">
        <v>40</v>
      </c>
      <c r="F24" s="279"/>
      <c r="G24" s="257"/>
      <c r="K24" s="246"/>
      <c r="L24" s="246"/>
      <c r="M24" s="246"/>
    </row>
    <row r="25" spans="1:6" ht="19.5" customHeight="1">
      <c r="A25" s="12">
        <v>15</v>
      </c>
      <c r="B25" s="43">
        <v>170301110022</v>
      </c>
      <c r="C25" s="70">
        <v>45</v>
      </c>
      <c r="D25" s="70"/>
      <c r="E25" s="67">
        <v>40</v>
      </c>
      <c r="F25" s="279"/>
    </row>
    <row r="26" spans="1:6" ht="19.5" customHeight="1">
      <c r="A26" s="12">
        <v>16</v>
      </c>
      <c r="B26" s="43">
        <v>170301110023</v>
      </c>
      <c r="C26" s="70">
        <v>45</v>
      </c>
      <c r="D26" s="70"/>
      <c r="E26" s="67">
        <v>45</v>
      </c>
      <c r="F26" s="279"/>
    </row>
    <row r="27" spans="1:6" ht="19.5" customHeight="1">
      <c r="A27" s="12">
        <v>17</v>
      </c>
      <c r="B27" s="43">
        <v>170301110025</v>
      </c>
      <c r="C27" s="70">
        <v>45</v>
      </c>
      <c r="D27" s="70"/>
      <c r="E27" s="67">
        <v>40</v>
      </c>
      <c r="F27" s="279"/>
    </row>
    <row r="28" spans="1:6" ht="19.5" customHeight="1">
      <c r="A28" s="12">
        <v>18</v>
      </c>
      <c r="B28" s="43">
        <v>170301110027</v>
      </c>
      <c r="C28" s="70">
        <v>25</v>
      </c>
      <c r="D28" s="70"/>
      <c r="E28" s="67">
        <v>0</v>
      </c>
      <c r="F28" s="279"/>
    </row>
    <row r="29" spans="1:6" ht="19.5" customHeight="1">
      <c r="A29" s="12">
        <v>19</v>
      </c>
      <c r="B29" s="43">
        <v>170301110028</v>
      </c>
      <c r="C29" s="70">
        <v>42</v>
      </c>
      <c r="D29" s="70"/>
      <c r="E29" s="67">
        <v>35</v>
      </c>
      <c r="F29" s="279"/>
    </row>
    <row r="30" spans="1:6" ht="19.5" customHeight="1">
      <c r="A30" s="12">
        <v>20</v>
      </c>
      <c r="B30" s="43">
        <v>170301110031</v>
      </c>
      <c r="C30" s="70">
        <v>25</v>
      </c>
      <c r="D30" s="70"/>
      <c r="E30" s="67">
        <v>40</v>
      </c>
      <c r="F30" s="279"/>
    </row>
    <row r="31" spans="1:6" ht="19.5" customHeight="1">
      <c r="A31" s="12">
        <v>21</v>
      </c>
      <c r="B31" s="43">
        <v>170301110036</v>
      </c>
      <c r="C31" s="70">
        <v>35</v>
      </c>
      <c r="D31" s="70"/>
      <c r="E31" s="67">
        <v>41</v>
      </c>
      <c r="F31" s="279"/>
    </row>
    <row r="32" spans="1:10" ht="19.5" customHeight="1">
      <c r="A32" s="12">
        <v>22</v>
      </c>
      <c r="B32" s="43">
        <v>170301110037</v>
      </c>
      <c r="C32" s="70">
        <v>37</v>
      </c>
      <c r="D32" s="70"/>
      <c r="E32" s="67">
        <v>40</v>
      </c>
      <c r="F32" s="279"/>
      <c r="H32" s="20"/>
      <c r="I32" s="20"/>
      <c r="J32"/>
    </row>
    <row r="33" spans="1:10" ht="19.5" customHeight="1">
      <c r="A33" s="12">
        <v>23</v>
      </c>
      <c r="B33" s="43">
        <v>170301110038</v>
      </c>
      <c r="C33" s="70">
        <v>0</v>
      </c>
      <c r="D33" s="70"/>
      <c r="E33" s="67">
        <v>0</v>
      </c>
      <c r="F33" s="279"/>
      <c r="H33" s="20"/>
      <c r="I33" s="20"/>
      <c r="J33"/>
    </row>
    <row r="34" spans="1:10" ht="19.5" customHeight="1">
      <c r="A34" s="12">
        <v>24</v>
      </c>
      <c r="B34" s="43">
        <v>170301110039</v>
      </c>
      <c r="C34" s="70">
        <v>32</v>
      </c>
      <c r="D34" s="70"/>
      <c r="E34" s="67">
        <v>26</v>
      </c>
      <c r="F34" s="279"/>
      <c r="H34" s="20"/>
      <c r="I34" s="20"/>
      <c r="J34"/>
    </row>
    <row r="35" spans="1:10" ht="19.5" customHeight="1">
      <c r="A35" s="12">
        <v>25</v>
      </c>
      <c r="B35" s="43">
        <v>170301110042</v>
      </c>
      <c r="C35" s="70">
        <v>42</v>
      </c>
      <c r="D35" s="70"/>
      <c r="E35" s="67">
        <v>28</v>
      </c>
      <c r="F35" s="279"/>
      <c r="H35" s="20"/>
      <c r="I35" s="20"/>
      <c r="J35"/>
    </row>
    <row r="36" spans="1:10" ht="19.5" customHeight="1">
      <c r="A36" s="12">
        <v>26</v>
      </c>
      <c r="B36" s="43">
        <v>170301110044</v>
      </c>
      <c r="C36" s="70">
        <v>32</v>
      </c>
      <c r="D36" s="70"/>
      <c r="E36" s="67">
        <v>26</v>
      </c>
      <c r="F36" s="279"/>
      <c r="H36" s="20"/>
      <c r="I36" s="20"/>
      <c r="J36"/>
    </row>
    <row r="37" spans="1:10" ht="19.5" customHeight="1">
      <c r="A37" s="12">
        <v>27</v>
      </c>
      <c r="B37" s="43">
        <v>170301110045</v>
      </c>
      <c r="C37" s="70">
        <v>32</v>
      </c>
      <c r="D37" s="70"/>
      <c r="E37" s="67">
        <v>26</v>
      </c>
      <c r="F37" s="279"/>
      <c r="H37" s="20"/>
      <c r="I37" s="20"/>
      <c r="J37"/>
    </row>
    <row r="38" spans="1:10" ht="19.5" customHeight="1">
      <c r="A38" s="12">
        <v>28</v>
      </c>
      <c r="B38" s="43">
        <v>170301110046</v>
      </c>
      <c r="C38" s="70">
        <v>32</v>
      </c>
      <c r="D38" s="70"/>
      <c r="E38" s="67">
        <v>28</v>
      </c>
      <c r="F38" s="279"/>
      <c r="H38" s="20"/>
      <c r="I38" s="20"/>
      <c r="J38"/>
    </row>
    <row r="39" spans="1:10" ht="19.5" customHeight="1">
      <c r="A39" s="12">
        <v>29</v>
      </c>
      <c r="B39" s="43">
        <v>170301110047</v>
      </c>
      <c r="C39" s="70">
        <v>25</v>
      </c>
      <c r="D39" s="70"/>
      <c r="E39" s="67">
        <v>28</v>
      </c>
      <c r="F39" s="279"/>
      <c r="H39" s="20"/>
      <c r="I39" s="20"/>
      <c r="J39"/>
    </row>
    <row r="40" spans="1:10" ht="19.5" customHeight="1">
      <c r="A40" s="12">
        <v>30</v>
      </c>
      <c r="B40" s="43">
        <v>170301110048</v>
      </c>
      <c r="C40" s="70">
        <v>25</v>
      </c>
      <c r="D40" s="70"/>
      <c r="E40" s="67">
        <v>26</v>
      </c>
      <c r="F40" s="279"/>
      <c r="H40" s="20"/>
      <c r="I40" s="20"/>
      <c r="J40"/>
    </row>
    <row r="41" spans="1:10" ht="19.5" customHeight="1">
      <c r="A41" s="12">
        <v>31</v>
      </c>
      <c r="B41" s="43">
        <v>170301110050</v>
      </c>
      <c r="C41" s="70">
        <v>32</v>
      </c>
      <c r="D41" s="70"/>
      <c r="E41" s="67">
        <v>40</v>
      </c>
      <c r="F41" s="279"/>
      <c r="H41" s="20"/>
      <c r="I41" s="20"/>
      <c r="J41"/>
    </row>
    <row r="42" spans="1:10" ht="19.5" customHeight="1">
      <c r="A42" s="12">
        <v>32</v>
      </c>
      <c r="B42" s="43">
        <v>170301110051</v>
      </c>
      <c r="C42" s="70">
        <v>0</v>
      </c>
      <c r="D42" s="70"/>
      <c r="E42" s="67">
        <v>0</v>
      </c>
      <c r="F42" s="279"/>
      <c r="H42" s="20"/>
      <c r="I42" s="20"/>
      <c r="J42"/>
    </row>
    <row r="43" spans="1:10" ht="19.5" customHeight="1">
      <c r="A43" s="12">
        <v>33</v>
      </c>
      <c r="B43" s="43">
        <v>170301110052</v>
      </c>
      <c r="C43" s="70">
        <v>42</v>
      </c>
      <c r="D43" s="70"/>
      <c r="E43" s="67">
        <v>28</v>
      </c>
      <c r="F43" s="279"/>
      <c r="H43" s="20"/>
      <c r="I43" s="20"/>
      <c r="J43"/>
    </row>
    <row r="44" spans="1:10" ht="19.5" customHeight="1">
      <c r="A44" s="12">
        <v>34</v>
      </c>
      <c r="B44" s="43">
        <v>170301110054</v>
      </c>
      <c r="C44" s="70">
        <v>35</v>
      </c>
      <c r="D44" s="70"/>
      <c r="E44" s="67">
        <v>35</v>
      </c>
      <c r="F44" s="279"/>
      <c r="H44" s="20"/>
      <c r="I44" s="20"/>
      <c r="J44"/>
    </row>
    <row r="45" spans="1:10" ht="19.5" customHeight="1">
      <c r="A45" s="12">
        <v>35</v>
      </c>
      <c r="B45" s="43">
        <v>170301111056</v>
      </c>
      <c r="C45" s="70">
        <v>38</v>
      </c>
      <c r="D45" s="70"/>
      <c r="E45" s="67">
        <v>26</v>
      </c>
      <c r="F45" s="279"/>
      <c r="H45" s="20"/>
      <c r="I45" s="20"/>
      <c r="J45"/>
    </row>
    <row r="46" spans="1:12" ht="19.5" customHeight="1">
      <c r="A46" s="72">
        <v>36</v>
      </c>
      <c r="B46" s="38">
        <v>170301111057</v>
      </c>
      <c r="C46" s="71">
        <v>40</v>
      </c>
      <c r="D46" s="71"/>
      <c r="E46" s="59">
        <v>28</v>
      </c>
      <c r="F46" s="280"/>
      <c r="G46" s="20"/>
      <c r="H46" s="20"/>
      <c r="I46" s="20"/>
      <c r="J46"/>
      <c r="K46"/>
      <c r="L46"/>
    </row>
    <row r="47" spans="1:12" ht="19.5" customHeight="1">
      <c r="A47" s="72">
        <v>37</v>
      </c>
      <c r="B47" s="38">
        <v>170301111058</v>
      </c>
      <c r="C47" s="71">
        <v>7</v>
      </c>
      <c r="D47" s="71"/>
      <c r="E47" s="59">
        <v>28</v>
      </c>
      <c r="F47" s="280"/>
      <c r="G47" s="20"/>
      <c r="H47" s="20"/>
      <c r="I47" s="20"/>
      <c r="J47"/>
      <c r="K47"/>
      <c r="L47"/>
    </row>
    <row r="48" spans="1:12" ht="19.5" customHeight="1">
      <c r="A48" s="72">
        <v>38</v>
      </c>
      <c r="B48" s="38">
        <v>170301111059</v>
      </c>
      <c r="C48" s="71">
        <v>0</v>
      </c>
      <c r="D48" s="71"/>
      <c r="E48" s="59">
        <v>26</v>
      </c>
      <c r="F48" s="280"/>
      <c r="G48" s="20"/>
      <c r="H48" s="20"/>
      <c r="I48" s="20"/>
      <c r="J48"/>
      <c r="K48"/>
      <c r="L48"/>
    </row>
    <row r="49" spans="1:12" ht="19.5" customHeight="1">
      <c r="A49" s="72">
        <v>39</v>
      </c>
      <c r="B49" s="38">
        <v>170301111060</v>
      </c>
      <c r="C49" s="71">
        <v>35</v>
      </c>
      <c r="D49" s="71"/>
      <c r="E49" s="59">
        <v>26</v>
      </c>
      <c r="F49" s="280"/>
      <c r="G49" s="20"/>
      <c r="H49" s="20"/>
      <c r="I49" s="20"/>
      <c r="J49"/>
      <c r="K49"/>
      <c r="L49"/>
    </row>
    <row r="50" spans="1:12" ht="19.5" customHeight="1">
      <c r="A50" s="72">
        <v>40</v>
      </c>
      <c r="B50" s="38">
        <v>170301111061</v>
      </c>
      <c r="C50" s="59">
        <v>0</v>
      </c>
      <c r="D50" s="59"/>
      <c r="E50" s="59">
        <v>26</v>
      </c>
      <c r="F50" s="280"/>
      <c r="G50" s="20"/>
      <c r="H50" s="20"/>
      <c r="I50" s="20"/>
      <c r="J50"/>
      <c r="K50"/>
      <c r="L50"/>
    </row>
    <row r="51" spans="1:12" ht="19.5" customHeight="1">
      <c r="A51" s="72">
        <v>41</v>
      </c>
      <c r="B51" s="38">
        <v>170301111062</v>
      </c>
      <c r="C51" s="59">
        <v>12</v>
      </c>
      <c r="D51" s="59"/>
      <c r="E51" s="59">
        <v>26</v>
      </c>
      <c r="F51" s="280"/>
      <c r="G51" s="20"/>
      <c r="H51" s="20"/>
      <c r="I51" s="20"/>
      <c r="J51"/>
      <c r="K51"/>
      <c r="L51"/>
    </row>
    <row r="52" spans="1:12" s="3" customFormat="1" ht="19.5" customHeight="1">
      <c r="A52" s="72">
        <v>42</v>
      </c>
      <c r="B52" s="38">
        <v>170301111063</v>
      </c>
      <c r="C52" s="59">
        <v>7</v>
      </c>
      <c r="D52" s="59"/>
      <c r="E52" s="59">
        <v>26</v>
      </c>
      <c r="F52" s="280"/>
      <c r="G52" s="20"/>
      <c r="H52" s="20"/>
      <c r="I52" s="20"/>
      <c r="J52"/>
      <c r="K52"/>
      <c r="L52"/>
    </row>
    <row r="53" spans="1:12" ht="19.5" customHeight="1">
      <c r="A53" s="72"/>
      <c r="B53" s="38"/>
      <c r="C53" s="59"/>
      <c r="D53" s="59"/>
      <c r="E53" s="59"/>
      <c r="F53" s="280"/>
      <c r="G53" s="20"/>
      <c r="H53" s="20"/>
      <c r="I53" s="20"/>
      <c r="J53"/>
      <c r="K53"/>
      <c r="L53"/>
    </row>
    <row r="54" spans="1:12" ht="19.5" customHeight="1">
      <c r="A54" s="72"/>
      <c r="B54" s="38"/>
      <c r="C54" s="59"/>
      <c r="D54" s="59"/>
      <c r="E54" s="59"/>
      <c r="F54" s="280"/>
      <c r="G54" s="20"/>
      <c r="H54" s="20"/>
      <c r="I54" s="20"/>
      <c r="J54"/>
      <c r="K54"/>
      <c r="L54"/>
    </row>
    <row r="55" spans="1:12" ht="19.5" customHeight="1">
      <c r="A55" s="72"/>
      <c r="B55" s="38"/>
      <c r="C55" s="59"/>
      <c r="D55" s="59"/>
      <c r="E55" s="59"/>
      <c r="F55" s="280"/>
      <c r="G55" s="20"/>
      <c r="H55" s="20"/>
      <c r="I55" s="20"/>
      <c r="J55"/>
      <c r="K55"/>
      <c r="L55"/>
    </row>
    <row r="56" spans="1:12" ht="19.5" customHeight="1">
      <c r="A56" s="72"/>
      <c r="B56" s="38"/>
      <c r="C56" s="59"/>
      <c r="D56" s="59"/>
      <c r="E56" s="59"/>
      <c r="F56" s="280"/>
      <c r="G56" s="20"/>
      <c r="H56" s="20"/>
      <c r="I56" s="20"/>
      <c r="J56"/>
      <c r="K56"/>
      <c r="L56"/>
    </row>
    <row r="57" spans="1:12" ht="19.5" customHeight="1">
      <c r="A57" s="72"/>
      <c r="B57" s="38"/>
      <c r="C57" s="59"/>
      <c r="D57" s="59"/>
      <c r="E57" s="59"/>
      <c r="F57" s="280"/>
      <c r="G57" s="20"/>
      <c r="K57"/>
      <c r="L57"/>
    </row>
    <row r="58" spans="1:12" ht="19.5" customHeight="1">
      <c r="A58" s="72"/>
      <c r="B58" s="38"/>
      <c r="C58" s="59"/>
      <c r="D58" s="59"/>
      <c r="E58" s="59"/>
      <c r="F58" s="280"/>
      <c r="G58" s="20"/>
      <c r="K58"/>
      <c r="L58"/>
    </row>
    <row r="59" spans="1:12" s="3" customFormat="1" ht="19.5" customHeight="1">
      <c r="A59" s="72"/>
      <c r="B59" s="38"/>
      <c r="C59" s="59"/>
      <c r="D59" s="59"/>
      <c r="E59" s="59"/>
      <c r="F59" s="280"/>
      <c r="G59" s="20"/>
      <c r="H59" s="12"/>
      <c r="I59" s="12"/>
      <c r="J59" s="1"/>
      <c r="K59"/>
      <c r="L59"/>
    </row>
    <row r="60" spans="1:12" ht="19.5" customHeight="1">
      <c r="A60" s="72"/>
      <c r="B60" s="38"/>
      <c r="C60" s="59"/>
      <c r="D60" s="59"/>
      <c r="E60" s="59"/>
      <c r="F60" s="280"/>
      <c r="G60" s="20"/>
      <c r="K60"/>
      <c r="L60"/>
    </row>
    <row r="61" spans="1:12" ht="19.5" customHeight="1">
      <c r="A61" s="72"/>
      <c r="B61" s="38"/>
      <c r="C61" s="59"/>
      <c r="D61" s="59"/>
      <c r="E61" s="59"/>
      <c r="F61" s="280"/>
      <c r="G61" s="20"/>
      <c r="K61"/>
      <c r="L61"/>
    </row>
    <row r="62" spans="1:12" ht="19.5" customHeight="1">
      <c r="A62" s="72"/>
      <c r="B62" s="38"/>
      <c r="C62" s="59"/>
      <c r="D62" s="59"/>
      <c r="E62" s="59"/>
      <c r="F62" s="280"/>
      <c r="G62" s="20"/>
      <c r="K62"/>
      <c r="L62"/>
    </row>
    <row r="63" spans="1:12" ht="19.5" customHeight="1">
      <c r="A63" s="72"/>
      <c r="B63" s="38"/>
      <c r="C63" s="59"/>
      <c r="D63" s="59"/>
      <c r="E63" s="59"/>
      <c r="F63" s="280"/>
      <c r="G63" s="20"/>
      <c r="K63"/>
      <c r="L63"/>
    </row>
    <row r="64" spans="1:12" ht="19.5" customHeight="1">
      <c r="A64" s="72"/>
      <c r="B64" s="38"/>
      <c r="C64" s="59"/>
      <c r="D64" s="59"/>
      <c r="E64" s="59"/>
      <c r="F64" s="280"/>
      <c r="G64" s="20"/>
      <c r="K64"/>
      <c r="L64"/>
    </row>
    <row r="65" spans="1:12" ht="19.5" customHeight="1">
      <c r="A65" s="72"/>
      <c r="B65" s="38"/>
      <c r="C65" s="59"/>
      <c r="D65" s="59"/>
      <c r="E65" s="59"/>
      <c r="F65" s="280"/>
      <c r="G65" s="20"/>
      <c r="K65"/>
      <c r="L65"/>
    </row>
    <row r="66" spans="1:12" ht="19.5" customHeight="1">
      <c r="A66" s="72"/>
      <c r="B66" s="38"/>
      <c r="C66" s="59"/>
      <c r="D66" s="59"/>
      <c r="E66" s="59"/>
      <c r="F66" s="280"/>
      <c r="G66" s="20"/>
      <c r="K66"/>
      <c r="L66"/>
    </row>
    <row r="67" spans="1:12" s="3" customFormat="1" ht="19.5" customHeight="1">
      <c r="A67" s="72"/>
      <c r="B67" s="38"/>
      <c r="C67" s="59"/>
      <c r="D67" s="59"/>
      <c r="E67" s="59"/>
      <c r="F67" s="280"/>
      <c r="G67" s="20"/>
      <c r="H67" s="12"/>
      <c r="I67" s="12"/>
      <c r="J67" s="1"/>
      <c r="K67"/>
      <c r="L67"/>
    </row>
    <row r="68" spans="1:12" ht="19.5" customHeight="1">
      <c r="A68" s="72"/>
      <c r="B68" s="38"/>
      <c r="C68" s="59"/>
      <c r="D68" s="59"/>
      <c r="E68" s="59"/>
      <c r="F68" s="280"/>
      <c r="G68" s="20"/>
      <c r="K68"/>
      <c r="L68"/>
    </row>
    <row r="69" spans="1:12" ht="19.5" customHeight="1">
      <c r="A69" s="72"/>
      <c r="B69" s="38"/>
      <c r="C69" s="59"/>
      <c r="D69" s="59"/>
      <c r="E69" s="59"/>
      <c r="F69" s="280"/>
      <c r="G69" s="20"/>
      <c r="K69"/>
      <c r="L69"/>
    </row>
    <row r="70" spans="1:12" ht="19.5" customHeight="1">
      <c r="A70" s="72"/>
      <c r="B70" s="38"/>
      <c r="C70" s="59"/>
      <c r="D70" s="59"/>
      <c r="E70" s="59"/>
      <c r="F70" s="280"/>
      <c r="G70" s="20"/>
      <c r="K70"/>
      <c r="L70"/>
    </row>
    <row r="71" spans="1:6" ht="19.5" customHeight="1">
      <c r="A71" s="72"/>
      <c r="B71" s="43"/>
      <c r="C71" s="67"/>
      <c r="D71" s="67"/>
      <c r="E71" s="67"/>
      <c r="F71" s="279"/>
    </row>
    <row r="72" spans="1:6" ht="19.5" customHeight="1">
      <c r="A72" s="72"/>
      <c r="B72" s="43"/>
      <c r="C72" s="67"/>
      <c r="D72" s="67"/>
      <c r="E72" s="67"/>
      <c r="F72" s="279"/>
    </row>
    <row r="73" spans="1:6" ht="19.5" customHeight="1">
      <c r="A73" s="72"/>
      <c r="B73" s="43"/>
      <c r="C73" s="67"/>
      <c r="D73" s="67"/>
      <c r="E73" s="67"/>
      <c r="F73" s="279"/>
    </row>
    <row r="74" spans="1:6" ht="19.5" customHeight="1">
      <c r="A74" s="72"/>
      <c r="B74" s="43"/>
      <c r="C74" s="67"/>
      <c r="D74" s="67"/>
      <c r="E74" s="67"/>
      <c r="F74" s="279"/>
    </row>
    <row r="75" spans="1:6" ht="19.5" customHeight="1">
      <c r="A75" s="72"/>
      <c r="B75" s="43"/>
      <c r="C75" s="67"/>
      <c r="D75" s="67"/>
      <c r="E75" s="67"/>
      <c r="F75" s="279"/>
    </row>
    <row r="76" spans="1:6" ht="19.5" customHeight="1">
      <c r="A76" s="72"/>
      <c r="B76" s="43"/>
      <c r="C76" s="67"/>
      <c r="D76" s="67"/>
      <c r="E76" s="67"/>
      <c r="F76" s="279"/>
    </row>
    <row r="77" spans="1:6" ht="19.5" customHeight="1">
      <c r="A77" s="72"/>
      <c r="B77" s="43"/>
      <c r="C77" s="67"/>
      <c r="D77" s="67"/>
      <c r="E77" s="67"/>
      <c r="F77" s="279"/>
    </row>
    <row r="78" spans="1:6" ht="19.5" customHeight="1">
      <c r="A78" s="72"/>
      <c r="B78" s="43"/>
      <c r="C78" s="67"/>
      <c r="D78" s="67"/>
      <c r="E78" s="67"/>
      <c r="F78" s="279"/>
    </row>
    <row r="79" spans="1:6" ht="19.5" customHeight="1">
      <c r="A79" s="72"/>
      <c r="B79" s="43"/>
      <c r="C79" s="67"/>
      <c r="D79" s="67"/>
      <c r="E79" s="67"/>
      <c r="F79" s="279"/>
    </row>
    <row r="80" spans="1:6" ht="19.5" customHeight="1">
      <c r="A80" s="72"/>
      <c r="B80" s="43"/>
      <c r="C80" s="67"/>
      <c r="D80" s="67"/>
      <c r="E80" s="67"/>
      <c r="F80" s="279"/>
    </row>
    <row r="81" spans="1:6" ht="19.5" customHeight="1">
      <c r="A81" s="72"/>
      <c r="B81" s="43"/>
      <c r="C81" s="67"/>
      <c r="D81" s="67"/>
      <c r="E81" s="67"/>
      <c r="F81" s="279"/>
    </row>
    <row r="82" spans="1:6" ht="19.5" customHeight="1">
      <c r="A82" s="72"/>
      <c r="B82" s="43"/>
      <c r="C82" s="67"/>
      <c r="D82" s="67"/>
      <c r="E82" s="67"/>
      <c r="F82" s="279"/>
    </row>
  </sheetData>
  <sheetProtection/>
  <mergeCells count="6">
    <mergeCell ref="A1:E1"/>
    <mergeCell ref="A2:E2"/>
    <mergeCell ref="A3:E3"/>
    <mergeCell ref="Q3:Y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zoomScale="45" zoomScaleNormal="45" zoomScalePageLayoutView="0" workbookViewId="0" topLeftCell="G1">
      <selection activeCell="K15" sqref="K15"/>
    </sheetView>
  </sheetViews>
  <sheetFormatPr defaultColWidth="9.140625" defaultRowHeight="15"/>
  <cols>
    <col min="2" max="2" width="14.57421875" style="0" customWidth="1"/>
    <col min="3" max="4" width="12.8515625" style="0" customWidth="1"/>
    <col min="5" max="6" width="13.57421875" style="0" customWidth="1"/>
    <col min="7" max="7" width="22.8515625" style="0" customWidth="1"/>
    <col min="8" max="8" width="12.00390625" style="0" bestFit="1" customWidth="1"/>
    <col min="9" max="9" width="10.00390625" style="0" bestFit="1" customWidth="1"/>
    <col min="10" max="10" width="17.57421875" style="0" bestFit="1" customWidth="1"/>
    <col min="11" max="11" width="11.140625" style="0" customWidth="1"/>
  </cols>
  <sheetData>
    <row r="1" spans="1:25" ht="14.25">
      <c r="A1" s="301" t="s">
        <v>110</v>
      </c>
      <c r="B1" s="302"/>
      <c r="C1" s="302"/>
      <c r="D1" s="302"/>
      <c r="E1" s="302"/>
      <c r="F1" s="82"/>
      <c r="G1" s="303"/>
      <c r="H1" s="304"/>
      <c r="I1" s="304"/>
      <c r="J1" s="304"/>
      <c r="K1" s="304"/>
      <c r="L1" s="304"/>
      <c r="M1" s="304"/>
      <c r="N1" s="304"/>
      <c r="O1" s="304"/>
      <c r="P1" s="304"/>
      <c r="Q1" s="1"/>
      <c r="R1" s="1"/>
      <c r="S1" s="1"/>
      <c r="T1" s="1"/>
      <c r="U1" s="1"/>
      <c r="V1" s="1"/>
      <c r="W1" s="1"/>
      <c r="X1" s="1"/>
      <c r="Y1" s="1"/>
    </row>
    <row r="2" spans="1:25" ht="15" thickBot="1">
      <c r="A2" s="305" t="s">
        <v>0</v>
      </c>
      <c r="B2" s="302"/>
      <c r="C2" s="302"/>
      <c r="D2" s="302"/>
      <c r="E2" s="302"/>
      <c r="F2" s="121"/>
      <c r="G2" s="78"/>
      <c r="H2" s="39"/>
      <c r="I2" s="3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43.5">
      <c r="A3" s="301" t="s">
        <v>244</v>
      </c>
      <c r="B3" s="302"/>
      <c r="C3" s="302"/>
      <c r="D3" s="302"/>
      <c r="E3" s="302"/>
      <c r="F3" s="122"/>
      <c r="G3" s="78"/>
      <c r="H3" s="81"/>
      <c r="I3" s="78" t="s">
        <v>230</v>
      </c>
      <c r="J3" s="89" t="s">
        <v>231</v>
      </c>
      <c r="K3" s="108" t="s">
        <v>232</v>
      </c>
      <c r="L3" s="1"/>
      <c r="M3" s="27"/>
      <c r="N3" s="27"/>
      <c r="O3" s="28"/>
      <c r="P3" s="1"/>
      <c r="Q3" s="308" t="s">
        <v>254</v>
      </c>
      <c r="R3" s="309"/>
      <c r="S3" s="309"/>
      <c r="T3" s="309"/>
      <c r="U3" s="309"/>
      <c r="V3" s="309"/>
      <c r="W3" s="309"/>
      <c r="X3" s="309"/>
      <c r="Y3" s="310"/>
    </row>
    <row r="4" spans="1:25" ht="21">
      <c r="A4" s="301" t="s">
        <v>126</v>
      </c>
      <c r="B4" s="302"/>
      <c r="C4" s="302"/>
      <c r="D4" s="302"/>
      <c r="E4" s="302"/>
      <c r="F4" s="112"/>
      <c r="G4" s="46" t="s">
        <v>256</v>
      </c>
      <c r="H4" s="39"/>
      <c r="I4" s="31"/>
      <c r="J4" s="74" t="s">
        <v>233</v>
      </c>
      <c r="K4" s="100">
        <v>3</v>
      </c>
      <c r="L4" s="1"/>
      <c r="M4" s="35"/>
      <c r="N4" s="35"/>
      <c r="O4" s="1"/>
      <c r="P4" s="1"/>
      <c r="Q4" s="311"/>
      <c r="R4" s="312"/>
      <c r="S4" s="312"/>
      <c r="T4" s="312"/>
      <c r="U4" s="312"/>
      <c r="V4" s="312"/>
      <c r="W4" s="312"/>
      <c r="X4" s="312"/>
      <c r="Y4" s="313"/>
    </row>
    <row r="5" spans="1:25" ht="21">
      <c r="A5" s="301" t="s">
        <v>127</v>
      </c>
      <c r="B5" s="302"/>
      <c r="C5" s="302"/>
      <c r="D5" s="302"/>
      <c r="E5" s="302"/>
      <c r="F5" s="112"/>
      <c r="G5" s="46" t="s">
        <v>234</v>
      </c>
      <c r="H5" s="75">
        <f>D12</f>
        <v>61.53846153846154</v>
      </c>
      <c r="I5" s="31"/>
      <c r="J5" s="76" t="s">
        <v>235</v>
      </c>
      <c r="K5" s="101">
        <v>2</v>
      </c>
      <c r="L5" s="1"/>
      <c r="M5" s="35"/>
      <c r="N5" s="35"/>
      <c r="O5" s="1"/>
      <c r="P5" s="1"/>
      <c r="Q5" s="311"/>
      <c r="R5" s="312"/>
      <c r="S5" s="312"/>
      <c r="T5" s="312"/>
      <c r="U5" s="312"/>
      <c r="V5" s="312"/>
      <c r="W5" s="312"/>
      <c r="X5" s="312"/>
      <c r="Y5" s="313"/>
    </row>
    <row r="6" spans="1:25" ht="21">
      <c r="A6" s="12"/>
      <c r="B6" s="13" t="s">
        <v>1</v>
      </c>
      <c r="C6" s="46" t="s">
        <v>234</v>
      </c>
      <c r="D6" s="14" t="s">
        <v>243</v>
      </c>
      <c r="E6" s="46" t="s">
        <v>236</v>
      </c>
      <c r="F6" s="14" t="s">
        <v>243</v>
      </c>
      <c r="G6" s="46" t="s">
        <v>236</v>
      </c>
      <c r="H6" s="87">
        <f>F12</f>
        <v>61.53846153846154</v>
      </c>
      <c r="I6" s="31"/>
      <c r="J6" s="77" t="s">
        <v>237</v>
      </c>
      <c r="K6" s="102">
        <v>1</v>
      </c>
      <c r="L6" s="1"/>
      <c r="M6" s="35"/>
      <c r="N6" s="35"/>
      <c r="O6" s="1"/>
      <c r="P6" s="1"/>
      <c r="Q6" s="311"/>
      <c r="R6" s="312"/>
      <c r="S6" s="312"/>
      <c r="T6" s="312"/>
      <c r="U6" s="312"/>
      <c r="V6" s="312"/>
      <c r="W6" s="312"/>
      <c r="X6" s="312"/>
      <c r="Y6" s="313"/>
    </row>
    <row r="7" spans="1:25" ht="29.25" thickBot="1">
      <c r="A7" s="12"/>
      <c r="B7" s="13" t="s">
        <v>2</v>
      </c>
      <c r="C7" s="17" t="s">
        <v>78</v>
      </c>
      <c r="D7" s="93"/>
      <c r="E7" s="17" t="s">
        <v>78</v>
      </c>
      <c r="F7" s="93"/>
      <c r="G7" s="78" t="s">
        <v>238</v>
      </c>
      <c r="H7" s="79">
        <f>AVERAGE(H5:H6)</f>
        <v>61.53846153846154</v>
      </c>
      <c r="I7" s="88">
        <v>0.6</v>
      </c>
      <c r="J7" s="80" t="s">
        <v>239</v>
      </c>
      <c r="K7" s="109">
        <v>0</v>
      </c>
      <c r="L7" s="1"/>
      <c r="M7" s="1"/>
      <c r="N7" s="1"/>
      <c r="O7" s="1"/>
      <c r="P7" s="1"/>
      <c r="Q7" s="314"/>
      <c r="R7" s="315"/>
      <c r="S7" s="315"/>
      <c r="T7" s="315"/>
      <c r="U7" s="315"/>
      <c r="V7" s="315"/>
      <c r="W7" s="315"/>
      <c r="X7" s="315"/>
      <c r="Y7" s="316"/>
    </row>
    <row r="8" spans="1:25" ht="14.25">
      <c r="A8" s="12"/>
      <c r="B8" s="13" t="s">
        <v>3</v>
      </c>
      <c r="C8" s="17" t="s">
        <v>4</v>
      </c>
      <c r="D8" s="93"/>
      <c r="E8" s="17" t="s">
        <v>84</v>
      </c>
      <c r="F8" s="93"/>
      <c r="G8" s="78" t="s">
        <v>240</v>
      </c>
      <c r="H8" s="46" t="s">
        <v>247</v>
      </c>
      <c r="I8" s="3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2"/>
      <c r="B9" s="13" t="s">
        <v>5</v>
      </c>
      <c r="C9" s="17" t="s">
        <v>75</v>
      </c>
      <c r="D9" s="93"/>
      <c r="E9" s="17" t="s">
        <v>75</v>
      </c>
      <c r="F9" s="93"/>
      <c r="G9" s="21"/>
      <c r="H9" s="94"/>
      <c r="I9" s="94"/>
      <c r="J9" s="4"/>
      <c r="K9" s="24" t="s">
        <v>82</v>
      </c>
      <c r="L9" s="24" t="s">
        <v>89</v>
      </c>
      <c r="M9" s="29" t="s">
        <v>97</v>
      </c>
      <c r="N9" s="29" t="s">
        <v>98</v>
      </c>
      <c r="O9" s="29" t="s">
        <v>99</v>
      </c>
      <c r="P9" s="29" t="s">
        <v>100</v>
      </c>
      <c r="Q9" s="29" t="s">
        <v>101</v>
      </c>
      <c r="R9" s="29" t="s">
        <v>102</v>
      </c>
      <c r="S9" s="29" t="s">
        <v>103</v>
      </c>
      <c r="T9" s="29" t="s">
        <v>104</v>
      </c>
      <c r="U9" s="29" t="s">
        <v>109</v>
      </c>
      <c r="V9" s="29" t="s">
        <v>105</v>
      </c>
      <c r="W9" s="29" t="s">
        <v>106</v>
      </c>
      <c r="X9" s="29" t="s">
        <v>107</v>
      </c>
      <c r="Y9" s="29" t="s">
        <v>108</v>
      </c>
    </row>
    <row r="10" spans="1:25" ht="15">
      <c r="A10" s="18"/>
      <c r="B10" s="13" t="s">
        <v>8</v>
      </c>
      <c r="C10" s="17">
        <v>50</v>
      </c>
      <c r="D10" s="86">
        <f>0.55*C10</f>
        <v>27.500000000000004</v>
      </c>
      <c r="E10" s="19">
        <v>50</v>
      </c>
      <c r="F10" s="86">
        <f>0.55*E10</f>
        <v>27.500000000000004</v>
      </c>
      <c r="G10" s="24" t="s">
        <v>6</v>
      </c>
      <c r="H10" s="94"/>
      <c r="I10" s="94"/>
      <c r="J10" s="94"/>
      <c r="K10" s="47"/>
      <c r="L10" s="47">
        <v>2</v>
      </c>
      <c r="M10" s="47"/>
      <c r="N10" s="47">
        <v>3</v>
      </c>
      <c r="O10" s="47">
        <v>2</v>
      </c>
      <c r="P10" s="47"/>
      <c r="Q10" s="47"/>
      <c r="R10" s="47"/>
      <c r="S10" s="47">
        <v>2</v>
      </c>
      <c r="T10" s="47">
        <v>3</v>
      </c>
      <c r="U10" s="47"/>
      <c r="V10" s="47">
        <v>3</v>
      </c>
      <c r="W10" s="44">
        <v>2</v>
      </c>
      <c r="X10" s="44">
        <v>2</v>
      </c>
      <c r="Y10" s="44">
        <v>3</v>
      </c>
    </row>
    <row r="11" spans="1:25" ht="15">
      <c r="A11" s="12">
        <v>1</v>
      </c>
      <c r="B11" s="7">
        <v>170301110004</v>
      </c>
      <c r="C11" s="36">
        <v>36</v>
      </c>
      <c r="D11" s="75">
        <f>COUNTIF(C11:C51,"&gt;="&amp;D10)</f>
        <v>24</v>
      </c>
      <c r="E11" s="36">
        <v>36</v>
      </c>
      <c r="F11" s="75">
        <f>COUNTIF(E11:E51,"&gt;="&amp;F10)</f>
        <v>24</v>
      </c>
      <c r="G11" s="24" t="s">
        <v>7</v>
      </c>
      <c r="H11" s="94"/>
      <c r="I11" s="94"/>
      <c r="J11" s="94"/>
      <c r="K11" s="47"/>
      <c r="L11" s="49">
        <v>2</v>
      </c>
      <c r="M11" s="47"/>
      <c r="N11" s="50">
        <v>3</v>
      </c>
      <c r="O11" s="50">
        <v>2</v>
      </c>
      <c r="P11" s="47"/>
      <c r="Q11" s="47"/>
      <c r="R11" s="47"/>
      <c r="S11" s="50">
        <v>2</v>
      </c>
      <c r="T11" s="50">
        <v>3</v>
      </c>
      <c r="U11" s="47"/>
      <c r="V11" s="50">
        <v>3</v>
      </c>
      <c r="W11" s="44">
        <v>2</v>
      </c>
      <c r="X11" s="44">
        <v>2</v>
      </c>
      <c r="Y11" s="39">
        <v>3</v>
      </c>
    </row>
    <row r="12" spans="1:25" ht="15">
      <c r="A12" s="12">
        <v>2</v>
      </c>
      <c r="B12" s="7">
        <v>170301110006</v>
      </c>
      <c r="C12" s="36">
        <v>27</v>
      </c>
      <c r="D12" s="75">
        <f>D11/A49*100</f>
        <v>61.53846153846154</v>
      </c>
      <c r="E12" s="36">
        <v>27</v>
      </c>
      <c r="F12" s="75">
        <f>F11/A49*100</f>
        <v>61.53846153846154</v>
      </c>
      <c r="G12" s="24" t="s">
        <v>72</v>
      </c>
      <c r="H12" s="94"/>
      <c r="I12" s="94"/>
      <c r="J12" s="94"/>
      <c r="K12" s="47"/>
      <c r="L12" s="49">
        <v>2</v>
      </c>
      <c r="M12" s="47"/>
      <c r="N12" s="50">
        <v>3</v>
      </c>
      <c r="O12" s="50">
        <v>2</v>
      </c>
      <c r="P12" s="47"/>
      <c r="Q12" s="47"/>
      <c r="R12" s="47"/>
      <c r="S12" s="50">
        <v>2</v>
      </c>
      <c r="T12" s="50">
        <v>3</v>
      </c>
      <c r="U12" s="47"/>
      <c r="V12" s="50">
        <v>3</v>
      </c>
      <c r="W12" s="44">
        <v>2</v>
      </c>
      <c r="X12" s="44">
        <v>2</v>
      </c>
      <c r="Y12" s="39">
        <v>3</v>
      </c>
    </row>
    <row r="13" spans="1:25" ht="15">
      <c r="A13" s="12">
        <v>3</v>
      </c>
      <c r="B13" s="7">
        <v>170301110007</v>
      </c>
      <c r="C13" s="36">
        <v>30</v>
      </c>
      <c r="D13" s="36"/>
      <c r="E13" s="36">
        <v>30</v>
      </c>
      <c r="F13" s="36"/>
      <c r="G13" s="24" t="s">
        <v>73</v>
      </c>
      <c r="H13" s="94"/>
      <c r="I13" s="94"/>
      <c r="J13" s="94"/>
      <c r="K13" s="47"/>
      <c r="L13" s="49">
        <v>2</v>
      </c>
      <c r="M13" s="47"/>
      <c r="N13" s="50">
        <v>3</v>
      </c>
      <c r="O13" s="50">
        <v>2</v>
      </c>
      <c r="P13" s="47"/>
      <c r="Q13" s="47"/>
      <c r="R13" s="47"/>
      <c r="S13" s="50">
        <v>2</v>
      </c>
      <c r="T13" s="50">
        <v>3</v>
      </c>
      <c r="U13" s="47"/>
      <c r="V13" s="50">
        <v>3</v>
      </c>
      <c r="W13" s="44">
        <v>2</v>
      </c>
      <c r="X13" s="44">
        <v>2</v>
      </c>
      <c r="Y13" s="39">
        <v>3</v>
      </c>
    </row>
    <row r="14" spans="1:25" ht="15">
      <c r="A14" s="12">
        <v>4</v>
      </c>
      <c r="B14" s="7">
        <v>170301110008</v>
      </c>
      <c r="C14" s="36">
        <v>35</v>
      </c>
      <c r="D14" s="36"/>
      <c r="E14" s="36">
        <v>35</v>
      </c>
      <c r="F14" s="36"/>
      <c r="G14" s="24" t="s">
        <v>74</v>
      </c>
      <c r="H14" s="94"/>
      <c r="I14" s="94"/>
      <c r="J14" s="94"/>
      <c r="K14" s="47"/>
      <c r="L14" s="49">
        <v>2</v>
      </c>
      <c r="M14" s="47"/>
      <c r="N14" s="50">
        <v>3</v>
      </c>
      <c r="O14" s="50">
        <v>2</v>
      </c>
      <c r="P14" s="47"/>
      <c r="Q14" s="47"/>
      <c r="R14" s="47"/>
      <c r="S14" s="50">
        <v>2</v>
      </c>
      <c r="T14" s="50">
        <v>3</v>
      </c>
      <c r="U14" s="47"/>
      <c r="V14" s="50">
        <v>3</v>
      </c>
      <c r="W14" s="44">
        <v>2</v>
      </c>
      <c r="X14" s="44">
        <v>2</v>
      </c>
      <c r="Y14" s="39">
        <v>3</v>
      </c>
    </row>
    <row r="15" spans="1:25" ht="15">
      <c r="A15" s="12">
        <v>5</v>
      </c>
      <c r="B15" s="7">
        <v>170301110012</v>
      </c>
      <c r="C15" s="36">
        <v>25</v>
      </c>
      <c r="D15" s="36"/>
      <c r="E15" s="36">
        <v>25</v>
      </c>
      <c r="F15" s="83"/>
      <c r="G15" s="319" t="s">
        <v>259</v>
      </c>
      <c r="H15" s="320"/>
      <c r="I15" s="320"/>
      <c r="J15" s="321"/>
      <c r="K15" s="51"/>
      <c r="L15" s="51">
        <f aca="true" t="shared" si="0" ref="L15:Y15">AVERAGE(L10:L14)</f>
        <v>2</v>
      </c>
      <c r="M15" s="51"/>
      <c r="N15" s="51">
        <f t="shared" si="0"/>
        <v>3</v>
      </c>
      <c r="O15" s="51">
        <f t="shared" si="0"/>
        <v>2</v>
      </c>
      <c r="P15" s="51"/>
      <c r="Q15" s="51"/>
      <c r="R15" s="51"/>
      <c r="S15" s="51">
        <f t="shared" si="0"/>
        <v>2</v>
      </c>
      <c r="T15" s="51">
        <f t="shared" si="0"/>
        <v>3</v>
      </c>
      <c r="U15" s="51"/>
      <c r="V15" s="51">
        <f t="shared" si="0"/>
        <v>3</v>
      </c>
      <c r="W15" s="51">
        <f t="shared" si="0"/>
        <v>2</v>
      </c>
      <c r="X15" s="51">
        <f t="shared" si="0"/>
        <v>2</v>
      </c>
      <c r="Y15" s="51">
        <f t="shared" si="0"/>
        <v>3</v>
      </c>
    </row>
    <row r="16" spans="1:25" ht="15">
      <c r="A16" s="12">
        <v>6</v>
      </c>
      <c r="B16" s="7">
        <v>170301110013</v>
      </c>
      <c r="C16" s="36">
        <v>36</v>
      </c>
      <c r="D16" s="36"/>
      <c r="E16" s="36">
        <v>36</v>
      </c>
      <c r="F16" s="83"/>
      <c r="G16" s="319" t="s">
        <v>83</v>
      </c>
      <c r="H16" s="320"/>
      <c r="I16" s="320"/>
      <c r="J16" s="321"/>
      <c r="K16" s="49"/>
      <c r="L16" s="120">
        <f aca="true" t="shared" si="1" ref="L16:Y16">L15*$H$7/100</f>
        <v>1.2307692307692308</v>
      </c>
      <c r="M16" s="120"/>
      <c r="N16" s="120">
        <f t="shared" si="1"/>
        <v>1.846153846153846</v>
      </c>
      <c r="O16" s="120">
        <f t="shared" si="1"/>
        <v>1.2307692307692308</v>
      </c>
      <c r="P16" s="120"/>
      <c r="Q16" s="120"/>
      <c r="R16" s="120"/>
      <c r="S16" s="120">
        <f t="shared" si="1"/>
        <v>1.2307692307692308</v>
      </c>
      <c r="T16" s="120">
        <f t="shared" si="1"/>
        <v>1.846153846153846</v>
      </c>
      <c r="U16" s="120"/>
      <c r="V16" s="120">
        <f t="shared" si="1"/>
        <v>1.846153846153846</v>
      </c>
      <c r="W16" s="120">
        <f t="shared" si="1"/>
        <v>1.2307692307692308</v>
      </c>
      <c r="X16" s="120">
        <f t="shared" si="1"/>
        <v>1.2307692307692308</v>
      </c>
      <c r="Y16" s="120">
        <f t="shared" si="1"/>
        <v>1.846153846153846</v>
      </c>
    </row>
    <row r="17" spans="1:25" ht="14.25">
      <c r="A17" s="12">
        <v>7</v>
      </c>
      <c r="B17" s="7">
        <v>170301110014</v>
      </c>
      <c r="C17" s="36">
        <v>25</v>
      </c>
      <c r="D17" s="36"/>
      <c r="E17" s="36">
        <v>25</v>
      </c>
      <c r="F17" s="84"/>
      <c r="G17" s="322"/>
      <c r="H17" s="323"/>
      <c r="I17" s="323"/>
      <c r="J17" s="32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2">
        <v>8</v>
      </c>
      <c r="B18" s="7">
        <v>170301110015</v>
      </c>
      <c r="C18" s="36">
        <v>25</v>
      </c>
      <c r="D18" s="36"/>
      <c r="E18" s="36">
        <v>25</v>
      </c>
      <c r="F18" s="85"/>
      <c r="G18" s="12"/>
      <c r="H18" s="12"/>
      <c r="I18" s="1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12">
        <v>9</v>
      </c>
      <c r="B19" s="7">
        <v>170301110016</v>
      </c>
      <c r="C19" s="36">
        <v>29</v>
      </c>
      <c r="D19" s="36"/>
      <c r="E19" s="36">
        <v>29</v>
      </c>
      <c r="F19" s="83"/>
      <c r="G19" s="324"/>
      <c r="H19" s="325"/>
      <c r="I19" s="32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2">
        <v>10</v>
      </c>
      <c r="B20" s="7">
        <v>170301110017</v>
      </c>
      <c r="C20" s="36">
        <v>34</v>
      </c>
      <c r="D20" s="36"/>
      <c r="E20" s="36">
        <v>34</v>
      </c>
      <c r="F20" s="36"/>
      <c r="G20" s="33"/>
      <c r="H20" s="327"/>
      <c r="I20" s="328"/>
      <c r="J20" s="1"/>
      <c r="K20" s="3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2">
        <v>11</v>
      </c>
      <c r="B21" s="7">
        <v>170301110019</v>
      </c>
      <c r="C21" s="36">
        <v>26</v>
      </c>
      <c r="D21" s="36"/>
      <c r="E21" s="36">
        <v>26</v>
      </c>
      <c r="F21" s="36"/>
      <c r="G21" s="33"/>
      <c r="H21" s="327"/>
      <c r="I21" s="32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>
      <c r="A22" s="12">
        <v>12</v>
      </c>
      <c r="B22" s="7">
        <v>170301110020</v>
      </c>
      <c r="C22" s="36">
        <v>14</v>
      </c>
      <c r="D22" s="36"/>
      <c r="E22" s="36">
        <v>14</v>
      </c>
      <c r="F22" s="85"/>
      <c r="G22" s="12"/>
      <c r="H22" s="12"/>
      <c r="I22" s="1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12">
        <v>13</v>
      </c>
      <c r="B23" s="7">
        <v>170301110021</v>
      </c>
      <c r="C23" s="36">
        <v>33</v>
      </c>
      <c r="D23" s="36"/>
      <c r="E23" s="36">
        <v>33</v>
      </c>
      <c r="F23" s="85"/>
      <c r="G23" s="12"/>
      <c r="H23" s="12"/>
      <c r="I23" s="1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12">
        <v>14</v>
      </c>
      <c r="B24" s="7">
        <v>170301110022</v>
      </c>
      <c r="C24" s="36">
        <v>32</v>
      </c>
      <c r="D24" s="36"/>
      <c r="E24" s="36">
        <v>32</v>
      </c>
      <c r="F24" s="85"/>
      <c r="G24" s="12"/>
      <c r="H24" s="36"/>
      <c r="I24" s="3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>
      <c r="A25" s="12">
        <v>15</v>
      </c>
      <c r="B25" s="7">
        <v>170301110023</v>
      </c>
      <c r="C25" s="36">
        <v>35</v>
      </c>
      <c r="D25" s="36"/>
      <c r="E25" s="36">
        <v>35</v>
      </c>
      <c r="F25" s="85"/>
      <c r="G25" s="12"/>
      <c r="H25" s="36"/>
      <c r="I25" s="3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>
      <c r="A26" s="12">
        <v>16</v>
      </c>
      <c r="B26" s="7">
        <v>170301110025</v>
      </c>
      <c r="C26" s="36">
        <v>29</v>
      </c>
      <c r="D26" s="36"/>
      <c r="E26" s="36">
        <v>29</v>
      </c>
      <c r="F26" s="85"/>
      <c r="G26" s="12"/>
      <c r="H26" s="36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12">
        <v>17</v>
      </c>
      <c r="B27" s="7">
        <v>170301110027</v>
      </c>
      <c r="C27" s="36">
        <v>34</v>
      </c>
      <c r="D27" s="36"/>
      <c r="E27" s="36">
        <v>34</v>
      </c>
      <c r="F27" s="85"/>
      <c r="G27" s="12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>
      <c r="A28" s="12">
        <v>18</v>
      </c>
      <c r="B28" s="7">
        <v>170301110028</v>
      </c>
      <c r="C28" s="36">
        <v>35</v>
      </c>
      <c r="D28" s="36"/>
      <c r="E28" s="36">
        <v>35</v>
      </c>
      <c r="F28" s="85"/>
      <c r="G28" s="12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>
      <c r="A29" s="12">
        <v>19</v>
      </c>
      <c r="B29" s="7">
        <v>170301110031</v>
      </c>
      <c r="C29" s="36">
        <v>25</v>
      </c>
      <c r="D29" s="36"/>
      <c r="E29" s="36">
        <v>25</v>
      </c>
      <c r="F29" s="85"/>
      <c r="G29" s="12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>
      <c r="A30" s="12">
        <v>20</v>
      </c>
      <c r="B30" s="7">
        <v>170301110036</v>
      </c>
      <c r="C30" s="36">
        <v>30</v>
      </c>
      <c r="D30" s="36"/>
      <c r="E30" s="36">
        <v>30</v>
      </c>
      <c r="F30" s="85"/>
      <c r="G30" s="12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>
      <c r="A31" s="12">
        <v>21</v>
      </c>
      <c r="B31" s="7">
        <v>170301110037</v>
      </c>
      <c r="C31" s="36">
        <v>31</v>
      </c>
      <c r="D31" s="36"/>
      <c r="E31" s="36">
        <v>31</v>
      </c>
      <c r="F31" s="85"/>
      <c r="G31" s="12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25">
      <c r="A32" s="12">
        <v>22</v>
      </c>
      <c r="B32" s="7">
        <v>170301110039</v>
      </c>
      <c r="C32" s="36">
        <v>28</v>
      </c>
      <c r="D32" s="36"/>
      <c r="E32" s="36">
        <v>28</v>
      </c>
      <c r="F32" s="85"/>
      <c r="G32" s="12"/>
      <c r="H32" s="36"/>
      <c r="I32" s="3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>
      <c r="A33" s="12">
        <v>23</v>
      </c>
      <c r="B33" s="7">
        <v>170301110042</v>
      </c>
      <c r="C33" s="36">
        <v>32</v>
      </c>
      <c r="D33" s="36"/>
      <c r="E33" s="36">
        <v>32</v>
      </c>
      <c r="F33" s="85"/>
      <c r="G33" s="12"/>
      <c r="H33" s="36"/>
      <c r="I33" s="3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25">
      <c r="A34" s="12">
        <v>24</v>
      </c>
      <c r="B34" s="7">
        <v>170301110044</v>
      </c>
      <c r="C34" s="36">
        <v>29</v>
      </c>
      <c r="D34" s="36"/>
      <c r="E34" s="36">
        <v>29</v>
      </c>
      <c r="F34" s="85"/>
      <c r="G34" s="12"/>
      <c r="H34" s="36"/>
      <c r="I34" s="3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>
      <c r="A35" s="12">
        <v>25</v>
      </c>
      <c r="B35" s="7">
        <v>170301110045</v>
      </c>
      <c r="C35" s="36">
        <v>31</v>
      </c>
      <c r="D35" s="36"/>
      <c r="E35" s="36">
        <v>31</v>
      </c>
      <c r="F35" s="85"/>
      <c r="G35" s="12"/>
      <c r="H35" s="36"/>
      <c r="I35" s="36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2">
        <v>26</v>
      </c>
      <c r="B36" s="7">
        <v>170301110046</v>
      </c>
      <c r="C36" s="36">
        <v>28</v>
      </c>
      <c r="D36" s="36"/>
      <c r="E36" s="36">
        <v>28</v>
      </c>
      <c r="F36" s="85"/>
      <c r="G36" s="12"/>
      <c r="H36" s="36"/>
      <c r="I36" s="3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>
      <c r="A37" s="12">
        <v>27</v>
      </c>
      <c r="B37" s="7">
        <v>170301110047</v>
      </c>
      <c r="C37" s="36">
        <v>30</v>
      </c>
      <c r="D37" s="36"/>
      <c r="E37" s="36">
        <v>30</v>
      </c>
      <c r="F37" s="85"/>
      <c r="G37" s="12"/>
      <c r="H37" s="36"/>
      <c r="I37" s="3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>
      <c r="A38" s="12">
        <v>28</v>
      </c>
      <c r="B38" s="7">
        <v>170301110048</v>
      </c>
      <c r="C38" s="36">
        <v>15</v>
      </c>
      <c r="D38" s="36"/>
      <c r="E38" s="36">
        <v>15</v>
      </c>
      <c r="F38" s="85"/>
      <c r="G38" s="12"/>
      <c r="H38" s="36"/>
      <c r="I38" s="3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12">
        <v>29</v>
      </c>
      <c r="B39" s="7">
        <v>170301110050</v>
      </c>
      <c r="C39" s="36">
        <v>24</v>
      </c>
      <c r="D39" s="36"/>
      <c r="E39" s="36">
        <v>24</v>
      </c>
      <c r="F39" s="85"/>
      <c r="G39" s="12"/>
      <c r="H39" s="36"/>
      <c r="I39" s="3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>
      <c r="A40" s="12">
        <v>30</v>
      </c>
      <c r="B40" s="7">
        <v>170301110052</v>
      </c>
      <c r="C40" s="36">
        <v>35</v>
      </c>
      <c r="D40" s="36"/>
      <c r="E40" s="36">
        <v>35</v>
      </c>
      <c r="F40" s="85"/>
      <c r="G40" s="12"/>
      <c r="H40" s="36"/>
      <c r="I40" s="3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>
      <c r="A41" s="12">
        <v>31</v>
      </c>
      <c r="B41" s="7">
        <v>170301110054</v>
      </c>
      <c r="C41" s="36">
        <v>36</v>
      </c>
      <c r="D41" s="36"/>
      <c r="E41" s="36">
        <v>36</v>
      </c>
      <c r="F41" s="85"/>
      <c r="G41" s="12"/>
      <c r="H41" s="36"/>
      <c r="I41" s="3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>
      <c r="A42" s="12">
        <v>32</v>
      </c>
      <c r="B42" s="7">
        <v>170301111056</v>
      </c>
      <c r="C42" s="36">
        <v>28</v>
      </c>
      <c r="D42" s="36"/>
      <c r="E42" s="36">
        <v>28</v>
      </c>
      <c r="F42" s="85"/>
      <c r="G42" s="12"/>
      <c r="H42" s="36"/>
      <c r="I42" s="36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>
      <c r="A43" s="12">
        <v>33</v>
      </c>
      <c r="B43" s="7">
        <v>170301111057</v>
      </c>
      <c r="C43" s="36">
        <v>35</v>
      </c>
      <c r="D43" s="36"/>
      <c r="E43" s="36">
        <v>35</v>
      </c>
      <c r="F43" s="85"/>
      <c r="G43" s="12"/>
      <c r="H43" s="36"/>
      <c r="I43" s="3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25">
      <c r="A44" s="12">
        <v>34</v>
      </c>
      <c r="B44" s="7">
        <v>170301111058</v>
      </c>
      <c r="C44" s="36">
        <v>16</v>
      </c>
      <c r="D44" s="36"/>
      <c r="E44" s="36">
        <v>16</v>
      </c>
      <c r="F44" s="85"/>
      <c r="G44" s="12"/>
      <c r="H44" s="36"/>
      <c r="I44" s="36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>
      <c r="A45" s="12">
        <v>35</v>
      </c>
      <c r="B45" s="7">
        <v>170301111059</v>
      </c>
      <c r="C45" s="36">
        <v>8</v>
      </c>
      <c r="D45" s="36"/>
      <c r="E45" s="36">
        <v>8</v>
      </c>
      <c r="F45" s="85"/>
      <c r="G45" s="12"/>
      <c r="H45" s="36"/>
      <c r="I45" s="3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25">
      <c r="A46" s="12">
        <v>36</v>
      </c>
      <c r="B46" s="7">
        <v>170301111060</v>
      </c>
      <c r="C46" s="36">
        <v>26</v>
      </c>
      <c r="D46" s="36"/>
      <c r="E46" s="36">
        <v>26</v>
      </c>
      <c r="F46" s="85"/>
      <c r="G46" s="12"/>
      <c r="H46" s="36"/>
      <c r="I46" s="3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4.25">
      <c r="A47" s="12">
        <v>37</v>
      </c>
      <c r="B47" s="7">
        <v>170301111061</v>
      </c>
      <c r="C47" s="36">
        <v>16</v>
      </c>
      <c r="D47" s="36"/>
      <c r="E47" s="36">
        <v>16</v>
      </c>
      <c r="F47" s="85"/>
      <c r="G47" s="12"/>
      <c r="H47" s="36"/>
      <c r="I47" s="3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.25">
      <c r="A48" s="12">
        <v>38</v>
      </c>
      <c r="B48" s="7">
        <v>170301111063</v>
      </c>
      <c r="C48" s="36">
        <v>18</v>
      </c>
      <c r="D48" s="36"/>
      <c r="E48" s="36">
        <v>18</v>
      </c>
      <c r="F48" s="85"/>
      <c r="G48" s="12"/>
      <c r="H48" s="36"/>
      <c r="I48" s="3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4.25">
      <c r="A49" s="12">
        <v>39</v>
      </c>
      <c r="B49" s="7">
        <v>170301111064</v>
      </c>
      <c r="C49" s="36">
        <v>10</v>
      </c>
      <c r="D49" s="36"/>
      <c r="E49" s="36">
        <v>10</v>
      </c>
      <c r="F49" s="85"/>
      <c r="G49" s="12"/>
      <c r="H49" s="36"/>
      <c r="I49" s="3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4.25">
      <c r="A50" s="12"/>
      <c r="B50" s="7"/>
      <c r="C50" s="36"/>
      <c r="D50" s="36"/>
      <c r="E50" s="36"/>
      <c r="F50" s="85"/>
      <c r="G50" s="12"/>
      <c r="H50" s="36"/>
      <c r="I50" s="3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</sheetData>
  <sheetProtection/>
  <mergeCells count="13">
    <mergeCell ref="A1:E1"/>
    <mergeCell ref="G1:P1"/>
    <mergeCell ref="A2:E2"/>
    <mergeCell ref="A3:E3"/>
    <mergeCell ref="Q3:Y7"/>
    <mergeCell ref="A4:E4"/>
    <mergeCell ref="A5:E5"/>
    <mergeCell ref="G15:J15"/>
    <mergeCell ref="G16:J16"/>
    <mergeCell ref="G17:J17"/>
    <mergeCell ref="G19:I19"/>
    <mergeCell ref="H20:I20"/>
    <mergeCell ref="H21:I2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1"/>
  <sheetViews>
    <sheetView zoomScale="71" zoomScaleNormal="71" zoomScalePageLayoutView="0" workbookViewId="0" topLeftCell="E4">
      <selection activeCell="T16" sqref="T16"/>
    </sheetView>
  </sheetViews>
  <sheetFormatPr defaultColWidth="9.140625" defaultRowHeight="15"/>
  <cols>
    <col min="2" max="2" width="14.57421875" style="0" customWidth="1"/>
    <col min="3" max="4" width="16.57421875" style="0" customWidth="1"/>
    <col min="5" max="6" width="17.140625" style="0" customWidth="1"/>
    <col min="7" max="7" width="17.28125" style="0" customWidth="1"/>
    <col min="8" max="8" width="12.140625" style="0" bestFit="1" customWidth="1"/>
  </cols>
  <sheetData>
    <row r="1" spans="1:25" ht="14.25">
      <c r="A1" s="301" t="s">
        <v>110</v>
      </c>
      <c r="B1" s="302"/>
      <c r="C1" s="302"/>
      <c r="D1" s="302"/>
      <c r="E1" s="302"/>
      <c r="F1" s="82"/>
      <c r="G1" s="303"/>
      <c r="H1" s="304"/>
      <c r="I1" s="304"/>
      <c r="J1" s="304"/>
      <c r="K1" s="304"/>
      <c r="L1" s="304"/>
      <c r="M1" s="304"/>
      <c r="N1" s="304"/>
      <c r="O1" s="304"/>
      <c r="P1" s="304"/>
      <c r="Q1" s="1"/>
      <c r="R1" s="1"/>
      <c r="S1" s="1"/>
      <c r="T1" s="1"/>
      <c r="U1" s="1"/>
      <c r="V1" s="1"/>
      <c r="W1" s="1"/>
      <c r="X1" s="1"/>
      <c r="Y1" s="1"/>
    </row>
    <row r="2" spans="1:25" ht="15" thickBot="1">
      <c r="A2" s="305" t="s">
        <v>0</v>
      </c>
      <c r="B2" s="302"/>
      <c r="C2" s="302"/>
      <c r="D2" s="302"/>
      <c r="E2" s="302"/>
      <c r="F2" s="121"/>
      <c r="G2" s="78"/>
      <c r="H2" s="39"/>
      <c r="I2" s="3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72">
      <c r="A3" s="301" t="s">
        <v>244</v>
      </c>
      <c r="B3" s="302"/>
      <c r="C3" s="302"/>
      <c r="D3" s="302"/>
      <c r="E3" s="302"/>
      <c r="F3" s="122"/>
      <c r="G3" s="78"/>
      <c r="H3" s="81"/>
      <c r="I3" s="78" t="s">
        <v>230</v>
      </c>
      <c r="J3" s="89" t="s">
        <v>231</v>
      </c>
      <c r="K3" s="108" t="s">
        <v>232</v>
      </c>
      <c r="L3" s="1"/>
      <c r="M3" s="90"/>
      <c r="N3" s="90"/>
      <c r="O3" s="2"/>
      <c r="P3" s="1"/>
      <c r="Q3" s="308" t="s">
        <v>254</v>
      </c>
      <c r="R3" s="309"/>
      <c r="S3" s="309"/>
      <c r="T3" s="309"/>
      <c r="U3" s="309"/>
      <c r="V3" s="309"/>
      <c r="W3" s="309"/>
      <c r="X3" s="309"/>
      <c r="Y3" s="310"/>
    </row>
    <row r="4" spans="1:25" ht="21">
      <c r="A4" s="301" t="s">
        <v>128</v>
      </c>
      <c r="B4" s="302"/>
      <c r="C4" s="302"/>
      <c r="D4" s="302"/>
      <c r="E4" s="302"/>
      <c r="F4" s="112"/>
      <c r="G4" s="46" t="s">
        <v>256</v>
      </c>
      <c r="H4" s="39"/>
      <c r="I4" s="31"/>
      <c r="J4" s="74" t="s">
        <v>233</v>
      </c>
      <c r="K4" s="100">
        <v>3</v>
      </c>
      <c r="L4" s="1"/>
      <c r="M4" s="119"/>
      <c r="N4" s="119"/>
      <c r="O4" s="2"/>
      <c r="P4" s="1"/>
      <c r="Q4" s="311"/>
      <c r="R4" s="312"/>
      <c r="S4" s="312"/>
      <c r="T4" s="312"/>
      <c r="U4" s="312"/>
      <c r="V4" s="312"/>
      <c r="W4" s="312"/>
      <c r="X4" s="312"/>
      <c r="Y4" s="313"/>
    </row>
    <row r="5" spans="1:25" ht="21">
      <c r="A5" s="301" t="s">
        <v>129</v>
      </c>
      <c r="B5" s="302"/>
      <c r="C5" s="302"/>
      <c r="D5" s="302"/>
      <c r="E5" s="302"/>
      <c r="F5" s="112"/>
      <c r="G5" s="46" t="s">
        <v>234</v>
      </c>
      <c r="H5" s="75">
        <f>D12</f>
        <v>93.10344827586206</v>
      </c>
      <c r="I5" s="31"/>
      <c r="J5" s="76" t="s">
        <v>235</v>
      </c>
      <c r="K5" s="101">
        <v>2</v>
      </c>
      <c r="L5" s="1"/>
      <c r="M5" s="119"/>
      <c r="N5" s="119"/>
      <c r="O5" s="2"/>
      <c r="P5" s="1"/>
      <c r="Q5" s="311"/>
      <c r="R5" s="312"/>
      <c r="S5" s="312"/>
      <c r="T5" s="312"/>
      <c r="U5" s="312"/>
      <c r="V5" s="312"/>
      <c r="W5" s="312"/>
      <c r="X5" s="312"/>
      <c r="Y5" s="313"/>
    </row>
    <row r="6" spans="1:25" ht="21">
      <c r="A6" s="12"/>
      <c r="B6" s="13" t="s">
        <v>1</v>
      </c>
      <c r="C6" s="46" t="s">
        <v>234</v>
      </c>
      <c r="D6" s="14" t="s">
        <v>243</v>
      </c>
      <c r="E6" s="46" t="s">
        <v>236</v>
      </c>
      <c r="F6" s="14" t="s">
        <v>243</v>
      </c>
      <c r="G6" s="46" t="s">
        <v>236</v>
      </c>
      <c r="H6" s="87">
        <f>F12</f>
        <v>17.24137931034483</v>
      </c>
      <c r="I6" s="31"/>
      <c r="J6" s="77" t="s">
        <v>237</v>
      </c>
      <c r="K6" s="102">
        <v>1</v>
      </c>
      <c r="L6" s="1"/>
      <c r="M6" s="119"/>
      <c r="N6" s="119"/>
      <c r="O6" s="2"/>
      <c r="P6" s="1"/>
      <c r="Q6" s="311"/>
      <c r="R6" s="312"/>
      <c r="S6" s="312"/>
      <c r="T6" s="312"/>
      <c r="U6" s="312"/>
      <c r="V6" s="312"/>
      <c r="W6" s="312"/>
      <c r="X6" s="312"/>
      <c r="Y6" s="313"/>
    </row>
    <row r="7" spans="1:25" ht="29.25" thickBot="1">
      <c r="A7" s="12"/>
      <c r="B7" s="13" t="s">
        <v>2</v>
      </c>
      <c r="C7" s="17" t="s">
        <v>78</v>
      </c>
      <c r="D7" s="93"/>
      <c r="E7" s="17" t="s">
        <v>78</v>
      </c>
      <c r="F7" s="93"/>
      <c r="G7" s="78" t="s">
        <v>238</v>
      </c>
      <c r="H7" s="79">
        <f>AVERAGE(H5:H6)</f>
        <v>55.172413793103445</v>
      </c>
      <c r="I7" s="88">
        <v>0.6</v>
      </c>
      <c r="J7" s="80" t="s">
        <v>239</v>
      </c>
      <c r="K7" s="109">
        <v>0</v>
      </c>
      <c r="L7" s="1"/>
      <c r="M7" s="1"/>
      <c r="N7" s="1"/>
      <c r="O7" s="1"/>
      <c r="P7" s="1"/>
      <c r="Q7" s="314"/>
      <c r="R7" s="315"/>
      <c r="S7" s="315"/>
      <c r="T7" s="315"/>
      <c r="U7" s="315"/>
      <c r="V7" s="315"/>
      <c r="W7" s="315"/>
      <c r="X7" s="315"/>
      <c r="Y7" s="316"/>
    </row>
    <row r="8" spans="1:25" ht="14.25">
      <c r="A8" s="12"/>
      <c r="B8" s="13" t="s">
        <v>3</v>
      </c>
      <c r="C8" s="17" t="s">
        <v>4</v>
      </c>
      <c r="D8" s="93"/>
      <c r="E8" s="17" t="s">
        <v>84</v>
      </c>
      <c r="F8" s="93"/>
      <c r="G8" s="78" t="s">
        <v>240</v>
      </c>
      <c r="H8" s="46" t="s">
        <v>248</v>
      </c>
      <c r="I8" s="3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2"/>
      <c r="B9" s="13" t="s">
        <v>5</v>
      </c>
      <c r="C9" s="17" t="s">
        <v>75</v>
      </c>
      <c r="D9" s="93"/>
      <c r="E9" s="17" t="s">
        <v>75</v>
      </c>
      <c r="F9" s="93"/>
      <c r="G9" s="21"/>
      <c r="H9" s="94"/>
      <c r="I9" s="94"/>
      <c r="J9" s="4"/>
      <c r="K9" s="24" t="s">
        <v>82</v>
      </c>
      <c r="L9" s="24" t="s">
        <v>89</v>
      </c>
      <c r="M9" s="29" t="s">
        <v>97</v>
      </c>
      <c r="N9" s="29" t="s">
        <v>98</v>
      </c>
      <c r="O9" s="29" t="s">
        <v>99</v>
      </c>
      <c r="P9" s="29" t="s">
        <v>100</v>
      </c>
      <c r="Q9" s="29" t="s">
        <v>101</v>
      </c>
      <c r="R9" s="29" t="s">
        <v>102</v>
      </c>
      <c r="S9" s="29" t="s">
        <v>103</v>
      </c>
      <c r="T9" s="29" t="s">
        <v>104</v>
      </c>
      <c r="U9" s="29" t="s">
        <v>109</v>
      </c>
      <c r="V9" s="29" t="s">
        <v>105</v>
      </c>
      <c r="W9" s="29" t="s">
        <v>106</v>
      </c>
      <c r="X9" s="29" t="s">
        <v>107</v>
      </c>
      <c r="Y9" s="29" t="s">
        <v>108</v>
      </c>
    </row>
    <row r="10" spans="1:25" ht="15">
      <c r="A10" s="18"/>
      <c r="B10" s="13" t="s">
        <v>8</v>
      </c>
      <c r="C10" s="17">
        <v>50</v>
      </c>
      <c r="D10" s="86">
        <f>0.55*C10</f>
        <v>27.500000000000004</v>
      </c>
      <c r="E10" s="19">
        <v>50</v>
      </c>
      <c r="F10" s="86">
        <f>0.55*E10</f>
        <v>27.500000000000004</v>
      </c>
      <c r="G10" s="24" t="s">
        <v>6</v>
      </c>
      <c r="H10" s="94"/>
      <c r="I10" s="94"/>
      <c r="J10" s="94"/>
      <c r="K10" s="47">
        <v>1</v>
      </c>
      <c r="L10" s="47">
        <v>2</v>
      </c>
      <c r="M10" s="47"/>
      <c r="N10" s="47">
        <v>3</v>
      </c>
      <c r="O10" s="47">
        <v>1</v>
      </c>
      <c r="P10" s="47">
        <v>1</v>
      </c>
      <c r="Q10" s="47"/>
      <c r="R10" s="47">
        <v>2</v>
      </c>
      <c r="S10" s="47"/>
      <c r="T10" s="47"/>
      <c r="U10" s="47">
        <v>3</v>
      </c>
      <c r="V10" s="47">
        <v>3</v>
      </c>
      <c r="W10" s="44">
        <v>2</v>
      </c>
      <c r="X10" s="44">
        <v>1</v>
      </c>
      <c r="Y10" s="44">
        <v>1</v>
      </c>
    </row>
    <row r="11" spans="1:25" ht="15">
      <c r="A11" s="12">
        <v>1</v>
      </c>
      <c r="B11" s="7">
        <v>170301110004</v>
      </c>
      <c r="C11" s="36">
        <v>35</v>
      </c>
      <c r="D11" s="75">
        <f>COUNTIF(C11:C51,"&gt;="&amp;D10)</f>
        <v>27</v>
      </c>
      <c r="E11" s="36">
        <v>25</v>
      </c>
      <c r="F11" s="75">
        <f>COUNTIF(E11:E51,"&gt;="&amp;F10)</f>
        <v>5</v>
      </c>
      <c r="G11" s="24" t="s">
        <v>7</v>
      </c>
      <c r="H11" s="94"/>
      <c r="I11" s="94"/>
      <c r="J11" s="94"/>
      <c r="K11" s="49">
        <v>1</v>
      </c>
      <c r="L11" s="49">
        <v>2</v>
      </c>
      <c r="M11" s="47"/>
      <c r="N11" s="50">
        <v>3</v>
      </c>
      <c r="O11" s="50">
        <v>1</v>
      </c>
      <c r="P11" s="50">
        <v>1</v>
      </c>
      <c r="Q11" s="47"/>
      <c r="R11" s="50">
        <v>2</v>
      </c>
      <c r="S11" s="47"/>
      <c r="T11" s="47"/>
      <c r="U11" s="50">
        <v>3</v>
      </c>
      <c r="V11" s="50">
        <v>3</v>
      </c>
      <c r="W11" s="44">
        <v>1</v>
      </c>
      <c r="X11" s="44">
        <v>2</v>
      </c>
      <c r="Y11" s="44">
        <v>1</v>
      </c>
    </row>
    <row r="12" spans="1:25" ht="15">
      <c r="A12" s="12">
        <v>2</v>
      </c>
      <c r="B12" s="7">
        <v>170301110008</v>
      </c>
      <c r="C12" s="36">
        <v>38</v>
      </c>
      <c r="D12" s="75">
        <f>D11/A39*100</f>
        <v>93.10344827586206</v>
      </c>
      <c r="E12" s="36">
        <v>18</v>
      </c>
      <c r="F12" s="75">
        <f>F11/A39*100</f>
        <v>17.24137931034483</v>
      </c>
      <c r="G12" s="24" t="s">
        <v>72</v>
      </c>
      <c r="H12" s="94"/>
      <c r="I12" s="94"/>
      <c r="J12" s="94"/>
      <c r="K12" s="49">
        <v>1</v>
      </c>
      <c r="L12" s="49">
        <v>2</v>
      </c>
      <c r="M12" s="47"/>
      <c r="N12" s="50">
        <v>3</v>
      </c>
      <c r="O12" s="50">
        <v>1</v>
      </c>
      <c r="P12" s="50">
        <v>1</v>
      </c>
      <c r="Q12" s="47"/>
      <c r="R12" s="50">
        <v>2</v>
      </c>
      <c r="S12" s="47"/>
      <c r="T12" s="47"/>
      <c r="U12" s="50">
        <v>3</v>
      </c>
      <c r="V12" s="50">
        <v>3</v>
      </c>
      <c r="W12" s="44">
        <v>2</v>
      </c>
      <c r="X12" s="44">
        <v>2</v>
      </c>
      <c r="Y12" s="44">
        <v>1</v>
      </c>
    </row>
    <row r="13" spans="1:25" ht="15">
      <c r="A13" s="12">
        <v>3</v>
      </c>
      <c r="B13" s="7">
        <v>170301110012</v>
      </c>
      <c r="C13" s="36">
        <v>22</v>
      </c>
      <c r="D13" s="36"/>
      <c r="E13" s="36">
        <v>18</v>
      </c>
      <c r="F13" s="36"/>
      <c r="G13" s="24" t="s">
        <v>73</v>
      </c>
      <c r="H13" s="94"/>
      <c r="I13" s="94"/>
      <c r="J13" s="94"/>
      <c r="K13" s="49">
        <v>1</v>
      </c>
      <c r="L13" s="49">
        <v>2</v>
      </c>
      <c r="M13" s="47"/>
      <c r="N13" s="50">
        <v>3</v>
      </c>
      <c r="O13" s="50">
        <v>1</v>
      </c>
      <c r="P13" s="50">
        <v>1</v>
      </c>
      <c r="Q13" s="47"/>
      <c r="R13" s="50">
        <v>2</v>
      </c>
      <c r="S13" s="47"/>
      <c r="T13" s="47"/>
      <c r="U13" s="50">
        <v>3</v>
      </c>
      <c r="V13" s="50">
        <v>3</v>
      </c>
      <c r="W13" s="44">
        <v>1</v>
      </c>
      <c r="X13" s="44">
        <v>2</v>
      </c>
      <c r="Y13" s="44">
        <v>1</v>
      </c>
    </row>
    <row r="14" spans="1:25" ht="15">
      <c r="A14" s="12">
        <v>4</v>
      </c>
      <c r="B14" s="7">
        <v>170301110013</v>
      </c>
      <c r="C14" s="36">
        <v>39</v>
      </c>
      <c r="D14" s="36"/>
      <c r="E14" s="36">
        <v>16</v>
      </c>
      <c r="F14" s="36"/>
      <c r="G14" s="24" t="s">
        <v>74</v>
      </c>
      <c r="H14" s="94"/>
      <c r="I14" s="94"/>
      <c r="J14" s="94"/>
      <c r="K14" s="49">
        <v>1</v>
      </c>
      <c r="L14" s="49">
        <v>2</v>
      </c>
      <c r="M14" s="47"/>
      <c r="N14" s="50">
        <v>3</v>
      </c>
      <c r="O14" s="50">
        <v>1</v>
      </c>
      <c r="P14" s="50">
        <v>1</v>
      </c>
      <c r="Q14" s="47"/>
      <c r="R14" s="50">
        <v>2</v>
      </c>
      <c r="S14" s="47"/>
      <c r="T14" s="47"/>
      <c r="U14" s="50">
        <v>3</v>
      </c>
      <c r="V14" s="50">
        <v>3</v>
      </c>
      <c r="W14" s="44">
        <v>1</v>
      </c>
      <c r="X14" s="44">
        <v>1</v>
      </c>
      <c r="Y14" s="44">
        <v>2</v>
      </c>
    </row>
    <row r="15" spans="1:25" ht="15">
      <c r="A15" s="12">
        <v>5</v>
      </c>
      <c r="B15" s="7">
        <v>170301110014</v>
      </c>
      <c r="C15" s="36">
        <v>35</v>
      </c>
      <c r="D15" s="36"/>
      <c r="E15" s="36">
        <v>26</v>
      </c>
      <c r="F15" s="83"/>
      <c r="G15" s="319" t="s">
        <v>259</v>
      </c>
      <c r="H15" s="320"/>
      <c r="I15" s="320"/>
      <c r="J15" s="321"/>
      <c r="K15" s="51">
        <f aca="true" t="shared" si="0" ref="K15:Y15">AVERAGE(K10:K14)</f>
        <v>1</v>
      </c>
      <c r="L15" s="51">
        <f t="shared" si="0"/>
        <v>2</v>
      </c>
      <c r="M15" s="51"/>
      <c r="N15" s="51">
        <f t="shared" si="0"/>
        <v>3</v>
      </c>
      <c r="O15" s="51">
        <f t="shared" si="0"/>
        <v>1</v>
      </c>
      <c r="P15" s="51">
        <f t="shared" si="0"/>
        <v>1</v>
      </c>
      <c r="Q15" s="51"/>
      <c r="R15" s="51">
        <f t="shared" si="0"/>
        <v>2</v>
      </c>
      <c r="S15" s="51"/>
      <c r="T15" s="51"/>
      <c r="U15" s="51">
        <f>AVERAGE(V10:V14)</f>
        <v>3</v>
      </c>
      <c r="V15" s="51">
        <f>AVERAGE(W10:W14)</f>
        <v>1.4</v>
      </c>
      <c r="W15" s="51">
        <f t="shared" si="0"/>
        <v>1.4</v>
      </c>
      <c r="X15" s="51">
        <f t="shared" si="0"/>
        <v>1.6</v>
      </c>
      <c r="Y15" s="51">
        <f t="shared" si="0"/>
        <v>1.2</v>
      </c>
    </row>
    <row r="16" spans="1:25" ht="15">
      <c r="A16" s="12">
        <v>6</v>
      </c>
      <c r="B16" s="7">
        <v>170301110016</v>
      </c>
      <c r="C16" s="36">
        <v>38</v>
      </c>
      <c r="D16" s="36"/>
      <c r="E16" s="36">
        <v>18</v>
      </c>
      <c r="F16" s="83"/>
      <c r="G16" s="319" t="s">
        <v>83</v>
      </c>
      <c r="H16" s="320"/>
      <c r="I16" s="320"/>
      <c r="J16" s="321"/>
      <c r="K16" s="120">
        <f aca="true" t="shared" si="1" ref="K16:Y16">K15*$H$7/100</f>
        <v>0.5517241379310345</v>
      </c>
      <c r="L16" s="120">
        <f t="shared" si="1"/>
        <v>1.103448275862069</v>
      </c>
      <c r="M16" s="120"/>
      <c r="N16" s="120">
        <f t="shared" si="1"/>
        <v>1.6551724137931034</v>
      </c>
      <c r="O16" s="120">
        <f t="shared" si="1"/>
        <v>0.5517241379310345</v>
      </c>
      <c r="P16" s="120">
        <f t="shared" si="1"/>
        <v>0.5517241379310345</v>
      </c>
      <c r="Q16" s="120"/>
      <c r="R16" s="120">
        <f t="shared" si="1"/>
        <v>1.103448275862069</v>
      </c>
      <c r="S16" s="120"/>
      <c r="T16" s="120"/>
      <c r="U16" s="120">
        <f t="shared" si="1"/>
        <v>1.6551724137931034</v>
      </c>
      <c r="V16" s="120">
        <f t="shared" si="1"/>
        <v>0.7724137931034482</v>
      </c>
      <c r="W16" s="120">
        <f t="shared" si="1"/>
        <v>0.7724137931034482</v>
      </c>
      <c r="X16" s="120">
        <f t="shared" si="1"/>
        <v>0.8827586206896553</v>
      </c>
      <c r="Y16" s="120">
        <f t="shared" si="1"/>
        <v>0.6620689655172413</v>
      </c>
    </row>
    <row r="17" spans="1:25" ht="14.25">
      <c r="A17" s="12">
        <v>7</v>
      </c>
      <c r="B17" s="7">
        <v>170301110017</v>
      </c>
      <c r="C17" s="36">
        <v>30</v>
      </c>
      <c r="D17" s="36"/>
      <c r="E17" s="36">
        <v>22</v>
      </c>
      <c r="F17" s="84"/>
      <c r="G17" s="322" t="s">
        <v>119</v>
      </c>
      <c r="H17" s="323"/>
      <c r="I17" s="323"/>
      <c r="J17" s="32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2">
        <v>8</v>
      </c>
      <c r="B18" s="7">
        <v>170301110019</v>
      </c>
      <c r="C18" s="36">
        <v>41</v>
      </c>
      <c r="D18" s="36"/>
      <c r="E18" s="36">
        <v>19</v>
      </c>
      <c r="F18" s="85"/>
      <c r="G18" s="12"/>
      <c r="H18" s="12"/>
      <c r="I18" s="1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12">
        <v>9</v>
      </c>
      <c r="B19" s="7">
        <v>170301110021</v>
      </c>
      <c r="C19" s="36">
        <v>41</v>
      </c>
      <c r="D19" s="36"/>
      <c r="E19" s="36">
        <v>23</v>
      </c>
      <c r="F19" s="83"/>
      <c r="G19" s="333"/>
      <c r="H19" s="333"/>
      <c r="I19" s="333"/>
      <c r="J19" s="246"/>
      <c r="K19" s="246"/>
      <c r="L19" s="24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2">
        <v>10</v>
      </c>
      <c r="B20" s="7">
        <v>170301110022</v>
      </c>
      <c r="C20" s="36">
        <v>40</v>
      </c>
      <c r="D20" s="36"/>
      <c r="E20" s="36">
        <v>35</v>
      </c>
      <c r="F20" s="83"/>
      <c r="G20" s="258"/>
      <c r="H20" s="334"/>
      <c r="I20" s="334"/>
      <c r="J20" s="246"/>
      <c r="K20" s="247"/>
      <c r="L20" s="246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2">
        <v>11</v>
      </c>
      <c r="B21" s="7">
        <v>170301110023</v>
      </c>
      <c r="C21" s="36">
        <v>40</v>
      </c>
      <c r="D21" s="36"/>
      <c r="E21" s="36">
        <v>29</v>
      </c>
      <c r="F21" s="83"/>
      <c r="G21" s="258"/>
      <c r="H21" s="334"/>
      <c r="I21" s="334"/>
      <c r="J21" s="246"/>
      <c r="K21" s="246"/>
      <c r="L21" s="246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>
      <c r="A22" s="12">
        <v>12</v>
      </c>
      <c r="B22" s="7">
        <v>170301110025</v>
      </c>
      <c r="C22" s="36">
        <v>38</v>
      </c>
      <c r="D22" s="36"/>
      <c r="E22" s="36">
        <v>24</v>
      </c>
      <c r="F22" s="85"/>
      <c r="G22" s="257"/>
      <c r="H22" s="257"/>
      <c r="I22" s="257"/>
      <c r="J22" s="246"/>
      <c r="K22" s="246"/>
      <c r="L22" s="246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12">
        <v>13</v>
      </c>
      <c r="B23" s="7">
        <v>170301110028</v>
      </c>
      <c r="C23" s="36">
        <v>41</v>
      </c>
      <c r="D23" s="36"/>
      <c r="E23" s="36">
        <v>17</v>
      </c>
      <c r="F23" s="85"/>
      <c r="G23" s="257"/>
      <c r="H23" s="257"/>
      <c r="I23" s="257"/>
      <c r="J23" s="246"/>
      <c r="K23" s="246"/>
      <c r="L23" s="246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12">
        <v>14</v>
      </c>
      <c r="B24" s="7">
        <v>170301110031</v>
      </c>
      <c r="C24" s="36">
        <v>31</v>
      </c>
      <c r="D24" s="36"/>
      <c r="E24" s="36">
        <v>10</v>
      </c>
      <c r="F24" s="85"/>
      <c r="G24" s="257"/>
      <c r="H24" s="246"/>
      <c r="I24" s="246"/>
      <c r="J24" s="246"/>
      <c r="K24" s="246"/>
      <c r="L24" s="246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>
      <c r="A25" s="12">
        <v>15</v>
      </c>
      <c r="B25" s="7">
        <v>170301110036</v>
      </c>
      <c r="C25" s="36">
        <v>39</v>
      </c>
      <c r="D25" s="36"/>
      <c r="E25" s="36">
        <v>24</v>
      </c>
      <c r="F25" s="85"/>
      <c r="G25" s="1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>
      <c r="A26" s="12">
        <v>16</v>
      </c>
      <c r="B26" s="7">
        <v>170301110037</v>
      </c>
      <c r="C26" s="36">
        <v>33</v>
      </c>
      <c r="D26" s="36"/>
      <c r="E26" s="36">
        <v>16</v>
      </c>
      <c r="F26" s="85"/>
      <c r="G26" s="1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12">
        <v>17</v>
      </c>
      <c r="B27" s="7">
        <v>170301110039</v>
      </c>
      <c r="C27" s="36">
        <v>33</v>
      </c>
      <c r="D27" s="36"/>
      <c r="E27" s="36">
        <v>20</v>
      </c>
      <c r="F27" s="85"/>
      <c r="G27" s="1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>
      <c r="A28" s="12">
        <v>18</v>
      </c>
      <c r="B28" s="7">
        <v>170301110042</v>
      </c>
      <c r="C28" s="36">
        <v>42</v>
      </c>
      <c r="D28" s="36"/>
      <c r="E28" s="36">
        <v>26</v>
      </c>
      <c r="F28" s="85"/>
      <c r="G28" s="1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>
      <c r="A29" s="12">
        <v>19</v>
      </c>
      <c r="B29" s="7">
        <v>170301110044</v>
      </c>
      <c r="C29" s="36">
        <v>31</v>
      </c>
      <c r="D29" s="36"/>
      <c r="E29" s="36">
        <v>18</v>
      </c>
      <c r="F29" s="85"/>
      <c r="G29" s="1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>
      <c r="A30" s="12">
        <v>20</v>
      </c>
      <c r="B30" s="7">
        <v>170301110045</v>
      </c>
      <c r="C30" s="36">
        <v>28</v>
      </c>
      <c r="D30" s="36"/>
      <c r="E30" s="36">
        <v>18</v>
      </c>
      <c r="F30" s="85"/>
      <c r="G30" s="1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>
      <c r="A31" s="12">
        <v>21</v>
      </c>
      <c r="B31" s="7">
        <v>170301110046</v>
      </c>
      <c r="C31" s="36">
        <v>39</v>
      </c>
      <c r="D31" s="36"/>
      <c r="E31" s="36">
        <v>20</v>
      </c>
      <c r="F31" s="85"/>
      <c r="G31" s="1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25">
      <c r="A32" s="12">
        <v>22</v>
      </c>
      <c r="B32" s="7">
        <v>170301110047</v>
      </c>
      <c r="C32" s="36">
        <v>43</v>
      </c>
      <c r="D32" s="36"/>
      <c r="E32" s="36">
        <v>33</v>
      </c>
      <c r="F32" s="85"/>
      <c r="G32" s="1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>
      <c r="A33" s="12">
        <v>23</v>
      </c>
      <c r="B33" s="7">
        <v>170301110050</v>
      </c>
      <c r="C33" s="36">
        <v>34</v>
      </c>
      <c r="D33" s="36"/>
      <c r="E33" s="36">
        <v>27</v>
      </c>
      <c r="F33" s="85"/>
      <c r="G33" s="1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25">
      <c r="A34" s="12">
        <v>24</v>
      </c>
      <c r="B34" s="7">
        <v>170301110052</v>
      </c>
      <c r="C34" s="36">
        <v>32</v>
      </c>
      <c r="D34" s="36"/>
      <c r="E34" s="36">
        <v>17</v>
      </c>
      <c r="F34" s="85"/>
      <c r="G34" s="1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>
      <c r="A35" s="12">
        <v>25</v>
      </c>
      <c r="B35" s="7">
        <v>170301110054</v>
      </c>
      <c r="C35" s="36">
        <v>36</v>
      </c>
      <c r="D35" s="36"/>
      <c r="E35" s="36">
        <v>31</v>
      </c>
      <c r="F35" s="85"/>
      <c r="G35" s="1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2">
        <v>26</v>
      </c>
      <c r="B36" s="7">
        <v>170301111056</v>
      </c>
      <c r="C36" s="36">
        <v>28</v>
      </c>
      <c r="D36" s="36"/>
      <c r="E36" s="36">
        <v>18</v>
      </c>
      <c r="F36" s="85"/>
      <c r="G36" s="1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>
      <c r="A37" s="12">
        <v>27</v>
      </c>
      <c r="B37" s="7">
        <v>170301111057</v>
      </c>
      <c r="C37" s="36">
        <v>30</v>
      </c>
      <c r="D37" s="36"/>
      <c r="E37" s="36">
        <v>25</v>
      </c>
      <c r="F37" s="85"/>
      <c r="G37" s="1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>
      <c r="A38" s="12">
        <v>28</v>
      </c>
      <c r="B38" s="7">
        <v>170301111060</v>
      </c>
      <c r="C38" s="36">
        <v>32</v>
      </c>
      <c r="D38" s="36"/>
      <c r="E38" s="36">
        <v>33</v>
      </c>
      <c r="F38" s="85"/>
      <c r="G38" s="1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42">
        <v>29</v>
      </c>
      <c r="B39" s="7">
        <v>170301111062</v>
      </c>
      <c r="C39" s="36">
        <v>20</v>
      </c>
      <c r="D39" s="36"/>
      <c r="E39" s="36">
        <v>27</v>
      </c>
      <c r="F39" s="85"/>
      <c r="G39" s="1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>
      <c r="A40" s="41"/>
      <c r="B40" s="41"/>
      <c r="C40" s="1"/>
      <c r="D40" s="1"/>
      <c r="E40" s="1"/>
      <c r="F40" s="1"/>
      <c r="G40" s="1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>
      <c r="A41" s="41"/>
      <c r="B41" s="41"/>
      <c r="C41" s="1"/>
      <c r="D41" s="1"/>
      <c r="E41" s="1"/>
      <c r="F41" s="1"/>
      <c r="G41" s="1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>
      <c r="A42" s="41"/>
      <c r="B42" s="41"/>
      <c r="C42" s="1"/>
      <c r="D42" s="1"/>
      <c r="E42" s="1"/>
      <c r="F42" s="1"/>
      <c r="G42" s="1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>
      <c r="A43" s="41"/>
      <c r="B43" s="41"/>
      <c r="C43" s="1"/>
      <c r="D43" s="1"/>
      <c r="E43" s="1"/>
      <c r="F43" s="1"/>
      <c r="G43" s="1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25">
      <c r="A44" s="41"/>
      <c r="B44" s="41"/>
      <c r="C44" s="1"/>
      <c r="D44" s="1"/>
      <c r="E44" s="1"/>
      <c r="F44" s="1"/>
      <c r="G44" s="1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>
      <c r="A45" s="41"/>
      <c r="B45" s="41"/>
      <c r="C45" s="1"/>
      <c r="D45" s="1"/>
      <c r="E45" s="1"/>
      <c r="F45" s="1"/>
      <c r="G45" s="1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25">
      <c r="A46" s="41"/>
      <c r="B46" s="41"/>
      <c r="C46" s="1"/>
      <c r="D46" s="1"/>
      <c r="E46" s="1"/>
      <c r="F46" s="1"/>
      <c r="G46" s="1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4.25">
      <c r="A47" s="41"/>
      <c r="B47" s="41"/>
      <c r="C47" s="1"/>
      <c r="D47" s="1"/>
      <c r="E47" s="1"/>
      <c r="F47" s="1"/>
      <c r="G47" s="1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.25">
      <c r="A48" s="41"/>
      <c r="B48" s="41"/>
      <c r="C48" s="1"/>
      <c r="D48" s="1"/>
      <c r="E48" s="1"/>
      <c r="F48" s="1"/>
      <c r="G48" s="1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4.25">
      <c r="A49" s="41"/>
      <c r="B49" s="41"/>
      <c r="C49" s="1"/>
      <c r="D49" s="1"/>
      <c r="E49" s="1"/>
      <c r="F49" s="1"/>
      <c r="G49" s="1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4.25">
      <c r="A50" s="41"/>
      <c r="B50" s="41"/>
      <c r="C50" s="1"/>
      <c r="D50" s="1"/>
      <c r="E50" s="1"/>
      <c r="F50" s="1"/>
      <c r="G50" s="1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3:6" ht="14.25">
      <c r="C51" s="1"/>
      <c r="D51" s="1"/>
      <c r="E51" s="1"/>
      <c r="F51" s="1"/>
    </row>
  </sheetData>
  <sheetProtection/>
  <mergeCells count="13">
    <mergeCell ref="A1:E1"/>
    <mergeCell ref="G1:P1"/>
    <mergeCell ref="A2:E2"/>
    <mergeCell ref="A3:E3"/>
    <mergeCell ref="Q3:Y7"/>
    <mergeCell ref="A4:E4"/>
    <mergeCell ref="A5:E5"/>
    <mergeCell ref="G15:J15"/>
    <mergeCell ref="G16:J16"/>
    <mergeCell ref="G17:J17"/>
    <mergeCell ref="G19:I19"/>
    <mergeCell ref="H20:I20"/>
    <mergeCell ref="H21:I2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3"/>
  <sheetViews>
    <sheetView zoomScale="130" zoomScaleNormal="130" zoomScalePageLayoutView="0" workbookViewId="0" topLeftCell="F11">
      <selection activeCell="S16" sqref="S16"/>
    </sheetView>
  </sheetViews>
  <sheetFormatPr defaultColWidth="9.140625" defaultRowHeight="15"/>
  <cols>
    <col min="2" max="2" width="14.57421875" style="0" customWidth="1"/>
    <col min="3" max="3" width="12.28125" style="0" bestFit="1" customWidth="1"/>
    <col min="4" max="4" width="12.28125" style="0" customWidth="1"/>
    <col min="5" max="5" width="12.28125" style="0" bestFit="1" customWidth="1"/>
    <col min="6" max="6" width="12.28125" style="0" customWidth="1"/>
    <col min="8" max="8" width="12.140625" style="0" bestFit="1" customWidth="1"/>
    <col min="9" max="9" width="11.57421875" style="0" customWidth="1"/>
    <col min="10" max="10" width="14.140625" style="0" customWidth="1"/>
    <col min="11" max="11" width="10.57421875" style="0" bestFit="1" customWidth="1"/>
    <col min="12" max="12" width="4.421875" style="0" bestFit="1" customWidth="1"/>
    <col min="13" max="16" width="4.140625" style="0" bestFit="1" customWidth="1"/>
    <col min="17" max="18" width="7.00390625" style="0" bestFit="1" customWidth="1"/>
    <col min="19" max="19" width="4.421875" style="0" bestFit="1" customWidth="1"/>
    <col min="20" max="20" width="7.00390625" style="0" bestFit="1" customWidth="1"/>
    <col min="21" max="21" width="7.140625" style="0" bestFit="1" customWidth="1"/>
    <col min="22" max="22" width="5.140625" style="0" bestFit="1" customWidth="1"/>
    <col min="23" max="25" width="5.421875" style="0" bestFit="1" customWidth="1"/>
  </cols>
  <sheetData>
    <row r="1" spans="1:25" ht="14.25">
      <c r="A1" s="301" t="s">
        <v>110</v>
      </c>
      <c r="B1" s="302"/>
      <c r="C1" s="302"/>
      <c r="D1" s="302"/>
      <c r="E1" s="302"/>
      <c r="F1" s="82"/>
      <c r="G1" s="303"/>
      <c r="H1" s="304"/>
      <c r="I1" s="304"/>
      <c r="J1" s="304"/>
      <c r="K1" s="304"/>
      <c r="L1" s="304"/>
      <c r="M1" s="304"/>
      <c r="N1" s="304"/>
      <c r="O1" s="304"/>
      <c r="P1" s="304"/>
      <c r="Q1" s="1"/>
      <c r="R1" s="1"/>
      <c r="S1" s="1"/>
      <c r="T1" s="1"/>
      <c r="U1" s="1"/>
      <c r="V1" s="1"/>
      <c r="W1" s="1"/>
      <c r="X1" s="1"/>
      <c r="Y1" s="1"/>
    </row>
    <row r="2" spans="1:25" ht="15" thickBot="1">
      <c r="A2" s="305" t="s">
        <v>0</v>
      </c>
      <c r="B2" s="302"/>
      <c r="C2" s="302"/>
      <c r="D2" s="302"/>
      <c r="E2" s="302"/>
      <c r="F2" s="121"/>
      <c r="G2" s="78"/>
      <c r="H2" s="39"/>
      <c r="I2" s="3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72" customHeight="1">
      <c r="A3" s="301" t="s">
        <v>244</v>
      </c>
      <c r="B3" s="302"/>
      <c r="C3" s="302"/>
      <c r="D3" s="302"/>
      <c r="E3" s="302"/>
      <c r="F3" s="122"/>
      <c r="G3" s="78"/>
      <c r="H3" s="81"/>
      <c r="I3" s="78" t="s">
        <v>230</v>
      </c>
      <c r="J3" s="89" t="s">
        <v>231</v>
      </c>
      <c r="K3" s="108" t="s">
        <v>232</v>
      </c>
      <c r="L3" s="103"/>
      <c r="M3" s="92"/>
      <c r="N3" s="92"/>
      <c r="O3" s="110"/>
      <c r="P3" s="1"/>
      <c r="Q3" s="308" t="s">
        <v>254</v>
      </c>
      <c r="R3" s="309"/>
      <c r="S3" s="309"/>
      <c r="T3" s="309"/>
      <c r="U3" s="309"/>
      <c r="V3" s="309"/>
      <c r="W3" s="309"/>
      <c r="X3" s="309"/>
      <c r="Y3" s="310"/>
    </row>
    <row r="4" spans="1:25" ht="21">
      <c r="A4" s="301" t="s">
        <v>130</v>
      </c>
      <c r="B4" s="302"/>
      <c r="C4" s="302"/>
      <c r="D4" s="302"/>
      <c r="E4" s="302"/>
      <c r="F4" s="112"/>
      <c r="G4" s="46" t="s">
        <v>256</v>
      </c>
      <c r="H4" s="39"/>
      <c r="I4" s="31"/>
      <c r="J4" s="74" t="s">
        <v>233</v>
      </c>
      <c r="K4" s="100">
        <v>3</v>
      </c>
      <c r="L4" s="103"/>
      <c r="M4" s="92"/>
      <c r="N4" s="92"/>
      <c r="O4" s="110"/>
      <c r="P4" s="1"/>
      <c r="Q4" s="311"/>
      <c r="R4" s="312"/>
      <c r="S4" s="312"/>
      <c r="T4" s="312"/>
      <c r="U4" s="312"/>
      <c r="V4" s="312"/>
      <c r="W4" s="312"/>
      <c r="X4" s="312"/>
      <c r="Y4" s="313"/>
    </row>
    <row r="5" spans="1:25" ht="21">
      <c r="A5" s="301" t="s">
        <v>131</v>
      </c>
      <c r="B5" s="302"/>
      <c r="C5" s="302"/>
      <c r="D5" s="302"/>
      <c r="E5" s="302"/>
      <c r="F5" s="112"/>
      <c r="G5" s="46" t="s">
        <v>234</v>
      </c>
      <c r="H5" s="75">
        <f>D12</f>
        <v>31.03448275862069</v>
      </c>
      <c r="I5" s="31"/>
      <c r="J5" s="76" t="s">
        <v>235</v>
      </c>
      <c r="K5" s="101">
        <v>2</v>
      </c>
      <c r="L5" s="103"/>
      <c r="M5" s="92"/>
      <c r="N5" s="92"/>
      <c r="O5" s="110"/>
      <c r="P5" s="1"/>
      <c r="Q5" s="311"/>
      <c r="R5" s="312"/>
      <c r="S5" s="312"/>
      <c r="T5" s="312"/>
      <c r="U5" s="312"/>
      <c r="V5" s="312"/>
      <c r="W5" s="312"/>
      <c r="X5" s="312"/>
      <c r="Y5" s="313"/>
    </row>
    <row r="6" spans="1:25" ht="21">
      <c r="A6" s="12"/>
      <c r="B6" s="13" t="s">
        <v>1</v>
      </c>
      <c r="C6" s="46" t="s">
        <v>234</v>
      </c>
      <c r="D6" s="14" t="s">
        <v>243</v>
      </c>
      <c r="E6" s="46" t="s">
        <v>236</v>
      </c>
      <c r="F6" s="14" t="s">
        <v>243</v>
      </c>
      <c r="G6" s="46" t="s">
        <v>236</v>
      </c>
      <c r="H6" s="87">
        <f>F12</f>
        <v>0</v>
      </c>
      <c r="I6" s="31"/>
      <c r="J6" s="77" t="s">
        <v>237</v>
      </c>
      <c r="K6" s="102">
        <v>1</v>
      </c>
      <c r="L6" s="103"/>
      <c r="M6" s="92"/>
      <c r="N6" s="92"/>
      <c r="O6" s="110"/>
      <c r="P6" s="1"/>
      <c r="Q6" s="311"/>
      <c r="R6" s="312"/>
      <c r="S6" s="312"/>
      <c r="T6" s="312"/>
      <c r="U6" s="312"/>
      <c r="V6" s="312"/>
      <c r="W6" s="312"/>
      <c r="X6" s="312"/>
      <c r="Y6" s="313"/>
    </row>
    <row r="7" spans="1:25" ht="58.5" thickBot="1">
      <c r="A7" s="12"/>
      <c r="B7" s="13" t="s">
        <v>2</v>
      </c>
      <c r="C7" s="17" t="s">
        <v>78</v>
      </c>
      <c r="D7" s="93"/>
      <c r="E7" s="17" t="s">
        <v>78</v>
      </c>
      <c r="F7" s="93"/>
      <c r="G7" s="78" t="s">
        <v>238</v>
      </c>
      <c r="H7" s="79">
        <f>AVERAGE(H5:H6)</f>
        <v>15.517241379310345</v>
      </c>
      <c r="I7" s="88">
        <v>0.6</v>
      </c>
      <c r="J7" s="80" t="s">
        <v>239</v>
      </c>
      <c r="K7" s="109">
        <v>0</v>
      </c>
      <c r="L7" s="103"/>
      <c r="M7" s="103"/>
      <c r="N7" s="103"/>
      <c r="O7" s="103"/>
      <c r="P7" s="1"/>
      <c r="Q7" s="314"/>
      <c r="R7" s="315"/>
      <c r="S7" s="315"/>
      <c r="T7" s="315"/>
      <c r="U7" s="315"/>
      <c r="V7" s="315"/>
      <c r="W7" s="315"/>
      <c r="X7" s="315"/>
      <c r="Y7" s="316"/>
    </row>
    <row r="8" spans="1:25" ht="14.25">
      <c r="A8" s="12"/>
      <c r="B8" s="13" t="s">
        <v>3</v>
      </c>
      <c r="C8" s="17" t="s">
        <v>4</v>
      </c>
      <c r="D8" s="93"/>
      <c r="E8" s="17" t="s">
        <v>84</v>
      </c>
      <c r="F8" s="93"/>
      <c r="G8" s="78" t="s">
        <v>240</v>
      </c>
      <c r="H8" s="46" t="s">
        <v>248</v>
      </c>
      <c r="I8" s="3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2"/>
      <c r="B9" s="13" t="s">
        <v>5</v>
      </c>
      <c r="C9" s="17" t="s">
        <v>75</v>
      </c>
      <c r="D9" s="93"/>
      <c r="E9" s="17" t="s">
        <v>75</v>
      </c>
      <c r="F9" s="93"/>
      <c r="G9" s="21"/>
      <c r="H9" s="94"/>
      <c r="I9" s="94"/>
      <c r="J9" s="4"/>
      <c r="K9" s="24" t="s">
        <v>82</v>
      </c>
      <c r="L9" s="24" t="s">
        <v>89</v>
      </c>
      <c r="M9" s="29" t="s">
        <v>97</v>
      </c>
      <c r="N9" s="29" t="s">
        <v>98</v>
      </c>
      <c r="O9" s="29" t="s">
        <v>99</v>
      </c>
      <c r="P9" s="29" t="s">
        <v>100</v>
      </c>
      <c r="Q9" s="29" t="s">
        <v>101</v>
      </c>
      <c r="R9" s="29" t="s">
        <v>102</v>
      </c>
      <c r="S9" s="29" t="s">
        <v>103</v>
      </c>
      <c r="T9" s="29" t="s">
        <v>104</v>
      </c>
      <c r="U9" s="29" t="s">
        <v>109</v>
      </c>
      <c r="V9" s="29" t="s">
        <v>105</v>
      </c>
      <c r="W9" s="29" t="s">
        <v>106</v>
      </c>
      <c r="X9" s="29" t="s">
        <v>107</v>
      </c>
      <c r="Y9" s="29" t="s">
        <v>108</v>
      </c>
    </row>
    <row r="10" spans="1:25" ht="15">
      <c r="A10" s="18"/>
      <c r="B10" s="13" t="s">
        <v>8</v>
      </c>
      <c r="C10" s="17">
        <v>50</v>
      </c>
      <c r="D10" s="86">
        <f>0.55*C10</f>
        <v>27.500000000000004</v>
      </c>
      <c r="E10" s="19">
        <v>50</v>
      </c>
      <c r="F10" s="86">
        <f>0.55*E10</f>
        <v>27.500000000000004</v>
      </c>
      <c r="G10" s="24" t="s">
        <v>6</v>
      </c>
      <c r="H10" s="94"/>
      <c r="I10" s="94"/>
      <c r="J10" s="94"/>
      <c r="K10" s="47">
        <v>2</v>
      </c>
      <c r="L10" s="47">
        <v>2</v>
      </c>
      <c r="M10" s="47">
        <v>2</v>
      </c>
      <c r="N10" s="47">
        <v>3</v>
      </c>
      <c r="O10" s="47">
        <v>2</v>
      </c>
      <c r="P10" s="47">
        <v>1</v>
      </c>
      <c r="Q10" s="47"/>
      <c r="R10" s="47"/>
      <c r="S10" s="47">
        <v>3</v>
      </c>
      <c r="T10" s="47"/>
      <c r="U10" s="47"/>
      <c r="V10" s="47">
        <v>3</v>
      </c>
      <c r="W10" s="44">
        <v>2</v>
      </c>
      <c r="X10" s="44">
        <v>1</v>
      </c>
      <c r="Y10" s="44">
        <v>1</v>
      </c>
    </row>
    <row r="11" spans="1:25" ht="15">
      <c r="A11" s="12">
        <v>1</v>
      </c>
      <c r="B11" s="7">
        <v>170301110004</v>
      </c>
      <c r="C11" s="36">
        <v>33</v>
      </c>
      <c r="D11" s="75">
        <f>COUNTIF(C11:C51,"&gt;="&amp;D10)</f>
        <v>9</v>
      </c>
      <c r="E11" s="36">
        <v>14</v>
      </c>
      <c r="F11" s="75">
        <f>COUNTIF(E11:E51,"&gt;="&amp;F10)</f>
        <v>0</v>
      </c>
      <c r="G11" s="24" t="s">
        <v>7</v>
      </c>
      <c r="H11" s="94"/>
      <c r="I11" s="94"/>
      <c r="J11" s="94"/>
      <c r="K11" s="49">
        <v>2</v>
      </c>
      <c r="L11" s="49">
        <v>2</v>
      </c>
      <c r="M11" s="50">
        <v>2</v>
      </c>
      <c r="N11" s="50">
        <v>3</v>
      </c>
      <c r="O11" s="50">
        <v>2</v>
      </c>
      <c r="P11" s="50">
        <v>1</v>
      </c>
      <c r="Q11" s="47"/>
      <c r="R11" s="47"/>
      <c r="S11" s="50">
        <v>3</v>
      </c>
      <c r="T11" s="47"/>
      <c r="U11" s="47"/>
      <c r="V11" s="50">
        <v>3</v>
      </c>
      <c r="W11" s="44">
        <v>1</v>
      </c>
      <c r="X11" s="44">
        <v>2</v>
      </c>
      <c r="Y11" s="44">
        <v>1</v>
      </c>
    </row>
    <row r="12" spans="1:25" ht="15">
      <c r="A12" s="12">
        <v>2</v>
      </c>
      <c r="B12" s="7">
        <v>170301110006</v>
      </c>
      <c r="C12" s="36">
        <v>27</v>
      </c>
      <c r="D12" s="75">
        <f>D11/A39*100</f>
        <v>31.03448275862069</v>
      </c>
      <c r="E12" s="36">
        <v>6.5</v>
      </c>
      <c r="F12" s="75">
        <f>F11/A39*100</f>
        <v>0</v>
      </c>
      <c r="G12" s="24" t="s">
        <v>72</v>
      </c>
      <c r="H12" s="94"/>
      <c r="I12" s="94"/>
      <c r="J12" s="94"/>
      <c r="K12" s="49">
        <v>2</v>
      </c>
      <c r="L12" s="49">
        <v>2</v>
      </c>
      <c r="M12" s="50">
        <v>2</v>
      </c>
      <c r="N12" s="50">
        <v>3</v>
      </c>
      <c r="O12" s="50">
        <v>2</v>
      </c>
      <c r="P12" s="50">
        <v>1</v>
      </c>
      <c r="Q12" s="47"/>
      <c r="R12" s="47"/>
      <c r="S12" s="50">
        <v>3</v>
      </c>
      <c r="T12" s="47"/>
      <c r="U12" s="47"/>
      <c r="V12" s="50">
        <v>3</v>
      </c>
      <c r="W12" s="44">
        <v>2</v>
      </c>
      <c r="X12" s="44">
        <v>2</v>
      </c>
      <c r="Y12" s="44">
        <v>1</v>
      </c>
    </row>
    <row r="13" spans="1:25" ht="15">
      <c r="A13" s="12">
        <v>3</v>
      </c>
      <c r="B13" s="7">
        <v>170301110008</v>
      </c>
      <c r="C13" s="36">
        <v>29.5</v>
      </c>
      <c r="D13" s="36"/>
      <c r="E13" s="36">
        <v>8.5</v>
      </c>
      <c r="F13" s="36"/>
      <c r="G13" s="24" t="s">
        <v>73</v>
      </c>
      <c r="H13" s="94"/>
      <c r="I13" s="94"/>
      <c r="J13" s="94"/>
      <c r="K13" s="49">
        <v>2</v>
      </c>
      <c r="L13" s="49">
        <v>2</v>
      </c>
      <c r="M13" s="50">
        <v>2</v>
      </c>
      <c r="N13" s="50">
        <v>3</v>
      </c>
      <c r="O13" s="50">
        <v>2</v>
      </c>
      <c r="P13" s="50">
        <v>1</v>
      </c>
      <c r="Q13" s="47"/>
      <c r="R13" s="47"/>
      <c r="S13" s="50">
        <v>3</v>
      </c>
      <c r="T13" s="47"/>
      <c r="U13" s="47"/>
      <c r="V13" s="50">
        <v>3</v>
      </c>
      <c r="W13" s="44">
        <v>1</v>
      </c>
      <c r="X13" s="44">
        <v>2</v>
      </c>
      <c r="Y13" s="44">
        <v>1</v>
      </c>
    </row>
    <row r="14" spans="1:25" ht="15">
      <c r="A14" s="12">
        <v>4</v>
      </c>
      <c r="B14" s="7">
        <v>170301110012</v>
      </c>
      <c r="C14" s="36">
        <v>24</v>
      </c>
      <c r="D14" s="36"/>
      <c r="E14" s="36">
        <v>5.5</v>
      </c>
      <c r="F14" s="36"/>
      <c r="G14" s="24" t="s">
        <v>74</v>
      </c>
      <c r="H14" s="94"/>
      <c r="I14" s="94"/>
      <c r="J14" s="94"/>
      <c r="K14" s="49">
        <v>2</v>
      </c>
      <c r="L14" s="49">
        <v>2</v>
      </c>
      <c r="M14" s="50">
        <v>2</v>
      </c>
      <c r="N14" s="50">
        <v>3</v>
      </c>
      <c r="O14" s="50">
        <v>2</v>
      </c>
      <c r="P14" s="50">
        <v>1</v>
      </c>
      <c r="Q14" s="47"/>
      <c r="R14" s="47"/>
      <c r="S14" s="50">
        <v>3</v>
      </c>
      <c r="T14" s="47"/>
      <c r="U14" s="47"/>
      <c r="V14" s="50">
        <v>3</v>
      </c>
      <c r="W14" s="44">
        <v>1</v>
      </c>
      <c r="X14" s="44">
        <v>1</v>
      </c>
      <c r="Y14" s="44">
        <v>2</v>
      </c>
    </row>
    <row r="15" spans="1:25" ht="15">
      <c r="A15" s="12">
        <v>5</v>
      </c>
      <c r="B15" s="7">
        <v>170301110013</v>
      </c>
      <c r="C15" s="36">
        <v>27.5</v>
      </c>
      <c r="D15" s="36"/>
      <c r="E15" s="36">
        <v>10</v>
      </c>
      <c r="F15" s="83"/>
      <c r="G15" s="319" t="s">
        <v>259</v>
      </c>
      <c r="H15" s="320"/>
      <c r="I15" s="320"/>
      <c r="J15" s="321"/>
      <c r="K15" s="51">
        <f aca="true" t="shared" si="0" ref="K15:Y15">AVERAGE(K10:K14)</f>
        <v>2</v>
      </c>
      <c r="L15" s="51">
        <f t="shared" si="0"/>
        <v>2</v>
      </c>
      <c r="M15" s="51">
        <f t="shared" si="0"/>
        <v>2</v>
      </c>
      <c r="N15" s="51">
        <f t="shared" si="0"/>
        <v>3</v>
      </c>
      <c r="O15" s="51">
        <f t="shared" si="0"/>
        <v>2</v>
      </c>
      <c r="P15" s="51">
        <f t="shared" si="0"/>
        <v>1</v>
      </c>
      <c r="Q15" s="51"/>
      <c r="R15" s="51"/>
      <c r="S15" s="51">
        <f t="shared" si="0"/>
        <v>3</v>
      </c>
      <c r="T15" s="51"/>
      <c r="U15" s="51"/>
      <c r="V15" s="51">
        <f t="shared" si="0"/>
        <v>3</v>
      </c>
      <c r="W15" s="51">
        <f t="shared" si="0"/>
        <v>1.4</v>
      </c>
      <c r="X15" s="51">
        <f t="shared" si="0"/>
        <v>1.6</v>
      </c>
      <c r="Y15" s="51">
        <f t="shared" si="0"/>
        <v>1.2</v>
      </c>
    </row>
    <row r="16" spans="1:25" ht="15">
      <c r="A16" s="12">
        <v>6</v>
      </c>
      <c r="B16" s="7">
        <v>170301110014</v>
      </c>
      <c r="C16" s="36">
        <v>26.5</v>
      </c>
      <c r="D16" s="36"/>
      <c r="E16" s="36">
        <v>7.5</v>
      </c>
      <c r="F16" s="83"/>
      <c r="G16" s="319" t="s">
        <v>83</v>
      </c>
      <c r="H16" s="320"/>
      <c r="I16" s="320"/>
      <c r="J16" s="321"/>
      <c r="K16" s="120">
        <f aca="true" t="shared" si="1" ref="K16:Y16">K15*$H$7/100</f>
        <v>0.3103448275862069</v>
      </c>
      <c r="L16" s="120">
        <f t="shared" si="1"/>
        <v>0.3103448275862069</v>
      </c>
      <c r="M16" s="120">
        <f t="shared" si="1"/>
        <v>0.3103448275862069</v>
      </c>
      <c r="N16" s="120">
        <f t="shared" si="1"/>
        <v>0.46551724137931033</v>
      </c>
      <c r="O16" s="120">
        <f t="shared" si="1"/>
        <v>0.3103448275862069</v>
      </c>
      <c r="P16" s="120">
        <f t="shared" si="1"/>
        <v>0.15517241379310345</v>
      </c>
      <c r="Q16" s="120"/>
      <c r="R16" s="120"/>
      <c r="S16" s="120">
        <f t="shared" si="1"/>
        <v>0.46551724137931033</v>
      </c>
      <c r="T16" s="120"/>
      <c r="U16" s="120"/>
      <c r="V16" s="120">
        <f t="shared" si="1"/>
        <v>0.46551724137931033</v>
      </c>
      <c r="W16" s="120">
        <f t="shared" si="1"/>
        <v>0.21724137931034482</v>
      </c>
      <c r="X16" s="120">
        <f t="shared" si="1"/>
        <v>0.24827586206896554</v>
      </c>
      <c r="Y16" s="120">
        <f t="shared" si="1"/>
        <v>0.18620689655172412</v>
      </c>
    </row>
    <row r="17" spans="1:25" ht="14.25">
      <c r="A17" s="12">
        <v>7</v>
      </c>
      <c r="B17" s="7">
        <v>170301110016</v>
      </c>
      <c r="C17" s="36">
        <v>23</v>
      </c>
      <c r="D17" s="36"/>
      <c r="E17" s="36">
        <v>7.5</v>
      </c>
      <c r="F17" s="84"/>
      <c r="G17" s="322" t="s">
        <v>119</v>
      </c>
      <c r="H17" s="323"/>
      <c r="I17" s="323"/>
      <c r="J17" s="32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2">
        <v>8</v>
      </c>
      <c r="B18" s="7">
        <v>170301110017</v>
      </c>
      <c r="C18" s="36">
        <v>28.5</v>
      </c>
      <c r="D18" s="36"/>
      <c r="E18" s="36">
        <v>8.5</v>
      </c>
      <c r="F18" s="85"/>
      <c r="G18" s="12"/>
      <c r="H18" s="12"/>
      <c r="I18" s="1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12">
        <v>9</v>
      </c>
      <c r="B19" s="7">
        <v>170301110019</v>
      </c>
      <c r="C19" s="36">
        <v>24</v>
      </c>
      <c r="D19" s="36"/>
      <c r="E19" s="36">
        <v>9</v>
      </c>
      <c r="F19" s="83"/>
      <c r="G19" s="335"/>
      <c r="H19" s="336"/>
      <c r="I19" s="337"/>
      <c r="J19" s="2"/>
      <c r="K19" s="2"/>
      <c r="L19" s="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2">
        <v>10</v>
      </c>
      <c r="B20" s="7">
        <v>170301110021</v>
      </c>
      <c r="C20" s="36">
        <v>28</v>
      </c>
      <c r="D20" s="36"/>
      <c r="E20" s="36">
        <v>9</v>
      </c>
      <c r="F20" s="36"/>
      <c r="G20" s="44"/>
      <c r="H20" s="338"/>
      <c r="I20" s="339"/>
      <c r="J20" s="2"/>
      <c r="K20" s="90"/>
      <c r="L20" s="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2">
        <v>11</v>
      </c>
      <c r="B21" s="7">
        <v>170301110022</v>
      </c>
      <c r="C21" s="36">
        <v>29.5</v>
      </c>
      <c r="D21" s="36"/>
      <c r="E21" s="36">
        <v>9</v>
      </c>
      <c r="F21" s="36"/>
      <c r="G21" s="44"/>
      <c r="H21" s="338"/>
      <c r="I21" s="339"/>
      <c r="J21" s="2"/>
      <c r="K21" s="2"/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>
      <c r="A22" s="12">
        <v>12</v>
      </c>
      <c r="B22" s="7">
        <v>170301110023</v>
      </c>
      <c r="C22" s="36">
        <v>27.5</v>
      </c>
      <c r="D22" s="36"/>
      <c r="E22" s="36">
        <v>9</v>
      </c>
      <c r="F22" s="85"/>
      <c r="G22" s="18"/>
      <c r="H22" s="18"/>
      <c r="I22" s="18"/>
      <c r="J22" s="2"/>
      <c r="K22" s="2"/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12">
        <v>13</v>
      </c>
      <c r="B23" s="7">
        <v>170301110025</v>
      </c>
      <c r="C23" s="36">
        <v>24</v>
      </c>
      <c r="D23" s="36"/>
      <c r="E23" s="36">
        <v>9</v>
      </c>
      <c r="F23" s="85"/>
      <c r="G23" s="12"/>
      <c r="H23" s="12"/>
      <c r="I23" s="1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12">
        <v>14</v>
      </c>
      <c r="B24" s="7">
        <v>170301110028</v>
      </c>
      <c r="C24" s="36">
        <v>29</v>
      </c>
      <c r="D24" s="36"/>
      <c r="E24" s="36">
        <v>12.5</v>
      </c>
      <c r="F24" s="85"/>
      <c r="G24" s="12"/>
      <c r="H24" s="1"/>
      <c r="I24" s="1"/>
      <c r="J24" s="1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>
      <c r="A25" s="12">
        <v>15</v>
      </c>
      <c r="B25" s="7">
        <v>170301110031</v>
      </c>
      <c r="C25" s="36">
        <v>25</v>
      </c>
      <c r="D25" s="36"/>
      <c r="E25" s="36">
        <v>6.5</v>
      </c>
      <c r="F25" s="85"/>
      <c r="G25" s="12"/>
      <c r="H25" s="1"/>
      <c r="I25" s="1"/>
      <c r="J25" s="1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>
      <c r="A26" s="12">
        <v>16</v>
      </c>
      <c r="B26" s="7">
        <v>170301110036</v>
      </c>
      <c r="C26" s="36">
        <v>27</v>
      </c>
      <c r="D26" s="36"/>
      <c r="E26" s="36">
        <v>9.5</v>
      </c>
      <c r="F26" s="85"/>
      <c r="G26" s="12"/>
      <c r="H26" s="1"/>
      <c r="I26" s="1"/>
      <c r="J26" s="1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12">
        <v>17</v>
      </c>
      <c r="B27" s="7">
        <v>170301110037</v>
      </c>
      <c r="C27" s="36">
        <v>25</v>
      </c>
      <c r="D27" s="36"/>
      <c r="E27" s="36">
        <v>7.5</v>
      </c>
      <c r="F27" s="85"/>
      <c r="G27" s="12"/>
      <c r="H27" s="1"/>
      <c r="I27" s="1"/>
      <c r="J27" s="1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>
      <c r="A28" s="12">
        <v>18</v>
      </c>
      <c r="B28" s="7">
        <v>170301110039</v>
      </c>
      <c r="C28" s="36">
        <v>23</v>
      </c>
      <c r="D28" s="36"/>
      <c r="E28" s="36">
        <v>7</v>
      </c>
      <c r="F28" s="85"/>
      <c r="G28" s="12"/>
      <c r="H28" s="1"/>
      <c r="I28" s="1"/>
      <c r="J28" s="1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>
      <c r="A29" s="12">
        <v>19</v>
      </c>
      <c r="B29" s="7">
        <v>170301110042</v>
      </c>
      <c r="C29" s="36">
        <v>24.5</v>
      </c>
      <c r="D29" s="36"/>
      <c r="E29" s="36">
        <v>7</v>
      </c>
      <c r="F29" s="85"/>
      <c r="G29" s="12"/>
      <c r="H29" s="1"/>
      <c r="I29" s="1"/>
      <c r="J29" s="1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>
      <c r="A30" s="12">
        <v>20</v>
      </c>
      <c r="B30" s="7">
        <v>170301110044</v>
      </c>
      <c r="C30" s="36">
        <v>22</v>
      </c>
      <c r="D30" s="36"/>
      <c r="E30" s="36">
        <v>6.5</v>
      </c>
      <c r="F30" s="85"/>
      <c r="G30" s="12"/>
      <c r="H30" s="1"/>
      <c r="I30" s="1"/>
      <c r="J30" s="1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>
      <c r="A31" s="12">
        <v>21</v>
      </c>
      <c r="B31" s="7">
        <v>170301110045</v>
      </c>
      <c r="C31" s="36">
        <v>23</v>
      </c>
      <c r="D31" s="36"/>
      <c r="E31" s="36">
        <v>8.5</v>
      </c>
      <c r="F31" s="85"/>
      <c r="G31" s="12"/>
      <c r="H31" s="1"/>
      <c r="I31" s="1"/>
      <c r="J31" s="1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25">
      <c r="A32" s="12">
        <v>22</v>
      </c>
      <c r="B32" s="7">
        <v>170301110046</v>
      </c>
      <c r="C32" s="36">
        <v>22</v>
      </c>
      <c r="D32" s="36"/>
      <c r="E32" s="36">
        <v>7.5</v>
      </c>
      <c r="F32" s="85"/>
      <c r="G32" s="12"/>
      <c r="H32" s="1"/>
      <c r="I32" s="1"/>
      <c r="J32" s="1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>
      <c r="A33" s="12">
        <v>23</v>
      </c>
      <c r="B33" s="7">
        <v>170301110047</v>
      </c>
      <c r="C33" s="36">
        <v>23</v>
      </c>
      <c r="D33" s="36"/>
      <c r="E33" s="36">
        <v>12</v>
      </c>
      <c r="F33" s="85"/>
      <c r="G33" s="12"/>
      <c r="H33" s="1"/>
      <c r="I33" s="1"/>
      <c r="J33" s="1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25">
      <c r="A34" s="12">
        <v>24</v>
      </c>
      <c r="B34" s="7">
        <v>170301110050</v>
      </c>
      <c r="C34" s="36">
        <v>24</v>
      </c>
      <c r="D34" s="36"/>
      <c r="E34" s="36">
        <v>8.5</v>
      </c>
      <c r="F34" s="85"/>
      <c r="G34" s="12"/>
      <c r="H34" s="1"/>
      <c r="I34" s="1"/>
      <c r="J34" s="1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>
      <c r="A35" s="12">
        <v>25</v>
      </c>
      <c r="B35" s="7">
        <v>170301110052</v>
      </c>
      <c r="C35" s="36">
        <v>24</v>
      </c>
      <c r="D35" s="36"/>
      <c r="E35" s="36">
        <v>6</v>
      </c>
      <c r="F35" s="85"/>
      <c r="G35" s="12"/>
      <c r="H35" s="1"/>
      <c r="I35" s="1"/>
      <c r="J35" s="1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2">
        <v>26</v>
      </c>
      <c r="B36" s="7">
        <v>170301110054</v>
      </c>
      <c r="C36" s="36">
        <v>26.5</v>
      </c>
      <c r="D36" s="36"/>
      <c r="E36" s="36">
        <v>15</v>
      </c>
      <c r="F36" s="85"/>
      <c r="G36" s="12"/>
      <c r="H36" s="1"/>
      <c r="I36" s="1"/>
      <c r="J36" s="1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>
      <c r="A37" s="12">
        <v>27</v>
      </c>
      <c r="B37" s="7">
        <v>170301111056</v>
      </c>
      <c r="C37" s="36">
        <v>26.5</v>
      </c>
      <c r="D37" s="36"/>
      <c r="E37" s="36">
        <v>8</v>
      </c>
      <c r="F37" s="85"/>
      <c r="G37" s="12"/>
      <c r="H37" s="1"/>
      <c r="I37" s="1"/>
      <c r="J37" s="1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>
      <c r="A38" s="12">
        <v>28</v>
      </c>
      <c r="B38" s="7">
        <v>170301111057</v>
      </c>
      <c r="C38" s="36">
        <v>28.5</v>
      </c>
      <c r="D38" s="36"/>
      <c r="E38" s="36">
        <v>7</v>
      </c>
      <c r="F38" s="85"/>
      <c r="G38" s="12"/>
      <c r="H38" s="1"/>
      <c r="I38" s="1"/>
      <c r="J38" s="1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42">
        <v>29</v>
      </c>
      <c r="B39" s="7">
        <v>170301111060</v>
      </c>
      <c r="C39" s="36">
        <v>24</v>
      </c>
      <c r="D39" s="36"/>
      <c r="E39" s="36">
        <v>9.5</v>
      </c>
      <c r="F39" s="85"/>
      <c r="G39" s="12"/>
      <c r="H39" s="1"/>
      <c r="I39" s="1"/>
      <c r="J39" s="1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>
      <c r="A40" s="41">
        <v>30</v>
      </c>
      <c r="B40" s="7">
        <v>170301111062</v>
      </c>
      <c r="C40" s="7">
        <v>14</v>
      </c>
      <c r="D40" s="7"/>
      <c r="E40" s="7">
        <v>6.5</v>
      </c>
      <c r="F40" s="41"/>
      <c r="G40" s="12"/>
      <c r="H40" s="1"/>
      <c r="I40" s="1"/>
      <c r="J40" s="1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>
      <c r="A41" s="41"/>
      <c r="B41" s="41"/>
      <c r="C41" s="1"/>
      <c r="D41" s="1"/>
      <c r="E41" s="1"/>
      <c r="F41" s="1"/>
      <c r="G41" s="12"/>
      <c r="H41" s="1"/>
      <c r="I41" s="1"/>
      <c r="J41" s="1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>
      <c r="A42" s="41"/>
      <c r="B42" s="41"/>
      <c r="C42" s="1"/>
      <c r="D42" s="1"/>
      <c r="E42" s="1"/>
      <c r="F42" s="1"/>
      <c r="G42" s="12"/>
      <c r="H42" s="1"/>
      <c r="I42" s="1"/>
      <c r="J42" s="1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>
      <c r="A43" s="41"/>
      <c r="B43" s="41"/>
      <c r="C43" s="1"/>
      <c r="D43" s="1"/>
      <c r="E43" s="1"/>
      <c r="F43" s="1"/>
      <c r="G43" s="12"/>
      <c r="H43" s="1"/>
      <c r="I43" s="1"/>
      <c r="J43" s="1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25">
      <c r="A44" s="41"/>
      <c r="B44" s="41"/>
      <c r="C44" s="1"/>
      <c r="D44" s="1"/>
      <c r="E44" s="1"/>
      <c r="F44" s="1"/>
      <c r="G44" s="12"/>
      <c r="H44" s="1"/>
      <c r="I44" s="1"/>
      <c r="J44" s="1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>
      <c r="A45" s="41"/>
      <c r="B45" s="41"/>
      <c r="C45" s="1"/>
      <c r="D45" s="1"/>
      <c r="E45" s="1"/>
      <c r="F45" s="1"/>
      <c r="G45" s="12"/>
      <c r="H45" s="1"/>
      <c r="I45" s="1"/>
      <c r="J45" s="1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25">
      <c r="A46" s="41"/>
      <c r="B46" s="41"/>
      <c r="C46" s="1"/>
      <c r="D46" s="1"/>
      <c r="E46" s="1"/>
      <c r="F46" s="1"/>
      <c r="G46" s="12"/>
      <c r="H46" s="1"/>
      <c r="I46" s="1"/>
      <c r="J46" s="1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4.25">
      <c r="A47" s="41"/>
      <c r="B47" s="41"/>
      <c r="C47" s="1"/>
      <c r="D47" s="1"/>
      <c r="E47" s="1"/>
      <c r="F47" s="1"/>
      <c r="G47" s="12"/>
      <c r="H47" s="1"/>
      <c r="I47" s="1"/>
      <c r="J47" s="1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.25">
      <c r="A48" s="41"/>
      <c r="B48" s="41"/>
      <c r="C48" s="1"/>
      <c r="D48" s="1"/>
      <c r="E48" s="1"/>
      <c r="F48" s="1"/>
      <c r="G48" s="12"/>
      <c r="H48" s="1"/>
      <c r="I48" s="1"/>
      <c r="J48" s="1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4.25">
      <c r="A49" s="41"/>
      <c r="B49" s="41"/>
      <c r="C49" s="1"/>
      <c r="D49" s="1"/>
      <c r="E49" s="1"/>
      <c r="F49" s="1"/>
      <c r="G49" s="12"/>
      <c r="H49" s="1"/>
      <c r="I49" s="1"/>
      <c r="J49" s="1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4.25">
      <c r="A50" s="41"/>
      <c r="B50" s="41"/>
      <c r="C50" s="1"/>
      <c r="D50" s="1"/>
      <c r="E50" s="1"/>
      <c r="F50" s="1"/>
      <c r="G50" s="12"/>
      <c r="H50" s="1"/>
      <c r="I50" s="1"/>
      <c r="J50" s="1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3:10" ht="14.25">
      <c r="C51" s="1"/>
      <c r="D51" s="1"/>
      <c r="E51" s="1"/>
      <c r="F51" s="1"/>
      <c r="J51" s="12"/>
    </row>
    <row r="52" ht="14.25">
      <c r="J52" s="12"/>
    </row>
    <row r="53" ht="14.25">
      <c r="J53" s="12"/>
    </row>
  </sheetData>
  <sheetProtection/>
  <mergeCells count="13">
    <mergeCell ref="A1:E1"/>
    <mergeCell ref="G1:P1"/>
    <mergeCell ref="A2:E2"/>
    <mergeCell ref="A3:E3"/>
    <mergeCell ref="Q3:Y7"/>
    <mergeCell ref="A4:E4"/>
    <mergeCell ref="A5:E5"/>
    <mergeCell ref="G15:J15"/>
    <mergeCell ref="G16:J16"/>
    <mergeCell ref="G17:J17"/>
    <mergeCell ref="G19:I19"/>
    <mergeCell ref="H20:I20"/>
    <mergeCell ref="H21:I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68"/>
  <sheetViews>
    <sheetView zoomScale="78" zoomScaleNormal="78" zoomScalePageLayoutView="0" workbookViewId="0" topLeftCell="F1">
      <selection activeCell="K15" sqref="K15:K16"/>
    </sheetView>
  </sheetViews>
  <sheetFormatPr defaultColWidth="9.140625" defaultRowHeight="15"/>
  <cols>
    <col min="1" max="1" width="2.57421875" style="138" bestFit="1" customWidth="1"/>
    <col min="2" max="2" width="14.28125" style="0" bestFit="1" customWidth="1"/>
    <col min="3" max="3" width="12.28125" style="0" bestFit="1" customWidth="1"/>
    <col min="4" max="4" width="12.421875" style="0" customWidth="1"/>
    <col min="5" max="5" width="12.28125" style="0" bestFit="1" customWidth="1"/>
    <col min="6" max="6" width="7.57421875" style="0" bestFit="1" customWidth="1"/>
    <col min="7" max="7" width="15.00390625" style="0" bestFit="1" customWidth="1"/>
    <col min="8" max="8" width="12.140625" style="0" customWidth="1"/>
    <col min="9" max="9" width="10.421875" style="0" customWidth="1"/>
    <col min="10" max="10" width="11.57421875" style="0" bestFit="1" customWidth="1"/>
    <col min="11" max="11" width="7.8515625" style="0" bestFit="1" customWidth="1"/>
    <col min="12" max="12" width="4.421875" style="0" bestFit="1" customWidth="1"/>
    <col min="13" max="17" width="7.00390625" style="0" bestFit="1" customWidth="1"/>
    <col min="18" max="19" width="4.140625" style="0" bestFit="1" customWidth="1"/>
    <col min="20" max="20" width="7.00390625" style="0" bestFit="1" customWidth="1"/>
    <col min="21" max="21" width="5.421875" style="0" bestFit="1" customWidth="1"/>
    <col min="22" max="22" width="5.140625" style="0" bestFit="1" customWidth="1"/>
    <col min="23" max="25" width="5.421875" style="0" bestFit="1" customWidth="1"/>
  </cols>
  <sheetData>
    <row r="1" spans="1:25" ht="14.25">
      <c r="A1" s="342" t="s">
        <v>110</v>
      </c>
      <c r="B1" s="343"/>
      <c r="C1" s="343"/>
      <c r="D1" s="343"/>
      <c r="E1" s="343"/>
      <c r="F1" s="134"/>
      <c r="G1" s="303"/>
      <c r="H1" s="304"/>
      <c r="I1" s="304"/>
      <c r="J1" s="304"/>
      <c r="K1" s="304"/>
      <c r="L1" s="304"/>
      <c r="M1" s="304"/>
      <c r="N1" s="304"/>
      <c r="O1" s="304"/>
      <c r="P1" s="304"/>
      <c r="Q1" s="1"/>
      <c r="R1" s="1"/>
      <c r="S1" s="1"/>
      <c r="T1" s="1"/>
      <c r="U1" s="1"/>
      <c r="V1" s="1"/>
      <c r="W1" s="1"/>
      <c r="X1" s="1"/>
      <c r="Y1" s="1"/>
    </row>
    <row r="2" spans="1:25" ht="15" thickBot="1">
      <c r="A2" s="343" t="s">
        <v>0</v>
      </c>
      <c r="B2" s="343"/>
      <c r="C2" s="343"/>
      <c r="D2" s="343"/>
      <c r="E2" s="343"/>
      <c r="F2" s="134"/>
      <c r="G2" s="78"/>
      <c r="H2" s="39"/>
      <c r="I2" s="3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43.5">
      <c r="A3" s="342" t="s">
        <v>244</v>
      </c>
      <c r="B3" s="343"/>
      <c r="C3" s="343"/>
      <c r="D3" s="343"/>
      <c r="E3" s="343"/>
      <c r="F3" s="134"/>
      <c r="G3" s="78"/>
      <c r="H3" s="81"/>
      <c r="I3" s="78" t="s">
        <v>230</v>
      </c>
      <c r="J3" s="89" t="s">
        <v>231</v>
      </c>
      <c r="K3" s="108" t="s">
        <v>232</v>
      </c>
      <c r="L3" s="103"/>
      <c r="M3" s="92"/>
      <c r="N3" s="92"/>
      <c r="O3" s="110"/>
      <c r="P3" s="1"/>
      <c r="Q3" s="309" t="s">
        <v>254</v>
      </c>
      <c r="R3" s="309"/>
      <c r="S3" s="309"/>
      <c r="T3" s="309"/>
      <c r="U3" s="309"/>
      <c r="V3" s="309"/>
      <c r="W3" s="309"/>
      <c r="X3" s="309"/>
      <c r="Y3" s="310"/>
    </row>
    <row r="4" spans="1:25" ht="21">
      <c r="A4" s="342" t="s">
        <v>249</v>
      </c>
      <c r="B4" s="343"/>
      <c r="C4" s="343"/>
      <c r="D4" s="343"/>
      <c r="E4" s="343"/>
      <c r="F4" s="134"/>
      <c r="G4" s="46" t="s">
        <v>256</v>
      </c>
      <c r="H4" s="39"/>
      <c r="I4" s="31"/>
      <c r="J4" s="74" t="s">
        <v>233</v>
      </c>
      <c r="K4" s="100">
        <v>3</v>
      </c>
      <c r="L4" s="103"/>
      <c r="M4" s="92"/>
      <c r="N4" s="92"/>
      <c r="O4" s="110"/>
      <c r="P4" s="1"/>
      <c r="Q4" s="312"/>
      <c r="R4" s="312"/>
      <c r="S4" s="312"/>
      <c r="T4" s="312"/>
      <c r="U4" s="312"/>
      <c r="V4" s="312"/>
      <c r="W4" s="312"/>
      <c r="X4" s="312"/>
      <c r="Y4" s="313"/>
    </row>
    <row r="5" spans="1:25" ht="21">
      <c r="A5" s="342" t="s">
        <v>132</v>
      </c>
      <c r="B5" s="343"/>
      <c r="C5" s="343"/>
      <c r="D5" s="343"/>
      <c r="E5" s="343"/>
      <c r="F5" s="134"/>
      <c r="G5" s="46" t="s">
        <v>234</v>
      </c>
      <c r="H5" s="75">
        <f>D12</f>
        <v>22.22222222222222</v>
      </c>
      <c r="I5" s="31"/>
      <c r="J5" s="76" t="s">
        <v>235</v>
      </c>
      <c r="K5" s="101">
        <v>2</v>
      </c>
      <c r="L5" s="103"/>
      <c r="M5" s="92"/>
      <c r="N5" s="92"/>
      <c r="O5" s="110"/>
      <c r="P5" s="1"/>
      <c r="Q5" s="312"/>
      <c r="R5" s="312"/>
      <c r="S5" s="312"/>
      <c r="T5" s="312"/>
      <c r="U5" s="312"/>
      <c r="V5" s="312"/>
      <c r="W5" s="312"/>
      <c r="X5" s="312"/>
      <c r="Y5" s="313"/>
    </row>
    <row r="6" spans="1:25" ht="21">
      <c r="A6" s="43"/>
      <c r="B6" s="13" t="s">
        <v>1</v>
      </c>
      <c r="C6" s="46" t="s">
        <v>234</v>
      </c>
      <c r="D6" s="14" t="s">
        <v>243</v>
      </c>
      <c r="E6" s="46" t="s">
        <v>236</v>
      </c>
      <c r="F6" s="14" t="s">
        <v>243</v>
      </c>
      <c r="G6" s="46" t="s">
        <v>236</v>
      </c>
      <c r="H6" s="87">
        <f>F12</f>
        <v>22.22222222222222</v>
      </c>
      <c r="I6" s="31"/>
      <c r="J6" s="77" t="s">
        <v>237</v>
      </c>
      <c r="K6" s="102">
        <v>1</v>
      </c>
      <c r="L6" s="103"/>
      <c r="M6" s="92"/>
      <c r="N6" s="92"/>
      <c r="O6" s="110"/>
      <c r="P6" s="1"/>
      <c r="Q6" s="312"/>
      <c r="R6" s="312"/>
      <c r="S6" s="312"/>
      <c r="T6" s="312"/>
      <c r="U6" s="312"/>
      <c r="V6" s="312"/>
      <c r="W6" s="312"/>
      <c r="X6" s="312"/>
      <c r="Y6" s="313"/>
    </row>
    <row r="7" spans="1:25" ht="43.5" thickBot="1">
      <c r="A7" s="43"/>
      <c r="B7" s="13" t="s">
        <v>2</v>
      </c>
      <c r="C7" s="17" t="s">
        <v>78</v>
      </c>
      <c r="D7" s="93"/>
      <c r="E7" s="17" t="s">
        <v>78</v>
      </c>
      <c r="F7" s="93"/>
      <c r="G7" s="78" t="s">
        <v>238</v>
      </c>
      <c r="H7" s="79">
        <f>AVERAGE(H5:H6)</f>
        <v>22.22222222222222</v>
      </c>
      <c r="I7" s="88">
        <v>0.6</v>
      </c>
      <c r="J7" s="80" t="s">
        <v>239</v>
      </c>
      <c r="K7" s="109">
        <v>0</v>
      </c>
      <c r="L7" s="103"/>
      <c r="M7" s="103"/>
      <c r="N7" s="103"/>
      <c r="O7" s="103"/>
      <c r="P7" s="1"/>
      <c r="Q7" s="315"/>
      <c r="R7" s="315"/>
      <c r="S7" s="315"/>
      <c r="T7" s="315"/>
      <c r="U7" s="315"/>
      <c r="V7" s="315"/>
      <c r="W7" s="315"/>
      <c r="X7" s="315"/>
      <c r="Y7" s="316"/>
    </row>
    <row r="8" spans="1:25" ht="14.25">
      <c r="A8" s="43"/>
      <c r="B8" s="13" t="s">
        <v>3</v>
      </c>
      <c r="C8" s="17" t="s">
        <v>4</v>
      </c>
      <c r="D8" s="93"/>
      <c r="E8" s="17" t="s">
        <v>84</v>
      </c>
      <c r="F8" s="93"/>
      <c r="G8" s="78" t="s">
        <v>240</v>
      </c>
      <c r="H8" s="143" t="s">
        <v>248</v>
      </c>
      <c r="I8" s="144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43"/>
      <c r="B9" s="13" t="s">
        <v>5</v>
      </c>
      <c r="C9" s="17" t="s">
        <v>75</v>
      </c>
      <c r="D9" s="93"/>
      <c r="E9" s="17" t="s">
        <v>75</v>
      </c>
      <c r="F9" s="93"/>
      <c r="G9" s="139"/>
      <c r="H9" s="125"/>
      <c r="I9" s="125"/>
      <c r="J9" s="115"/>
      <c r="K9" s="131" t="s">
        <v>82</v>
      </c>
      <c r="L9" s="24" t="s">
        <v>89</v>
      </c>
      <c r="M9" s="29" t="s">
        <v>97</v>
      </c>
      <c r="N9" s="29" t="s">
        <v>98</v>
      </c>
      <c r="O9" s="29" t="s">
        <v>99</v>
      </c>
      <c r="P9" s="29" t="s">
        <v>100</v>
      </c>
      <c r="Q9" s="29" t="s">
        <v>101</v>
      </c>
      <c r="R9" s="29" t="s">
        <v>102</v>
      </c>
      <c r="S9" s="29" t="s">
        <v>103</v>
      </c>
      <c r="T9" s="29" t="s">
        <v>104</v>
      </c>
      <c r="U9" s="29" t="s">
        <v>109</v>
      </c>
      <c r="V9" s="29" t="s">
        <v>105</v>
      </c>
      <c r="W9" s="29" t="s">
        <v>106</v>
      </c>
      <c r="X9" s="29" t="s">
        <v>107</v>
      </c>
      <c r="Y9" s="29" t="s">
        <v>108</v>
      </c>
    </row>
    <row r="10" spans="1:25" ht="15">
      <c r="A10" s="136"/>
      <c r="B10" s="13" t="s">
        <v>8</v>
      </c>
      <c r="C10" s="17">
        <v>50</v>
      </c>
      <c r="D10" s="86">
        <f>0.55*C10</f>
        <v>27.500000000000004</v>
      </c>
      <c r="E10" s="19">
        <v>50</v>
      </c>
      <c r="F10" s="86">
        <f>0.55*E10</f>
        <v>27.500000000000004</v>
      </c>
      <c r="G10" s="140" t="s">
        <v>6</v>
      </c>
      <c r="H10" s="125"/>
      <c r="I10" s="125"/>
      <c r="J10" s="125"/>
      <c r="K10" s="142"/>
      <c r="L10" s="4">
        <v>2</v>
      </c>
      <c r="M10" s="4"/>
      <c r="N10" s="4"/>
      <c r="O10" s="4"/>
      <c r="P10" s="4"/>
      <c r="Q10" s="4"/>
      <c r="R10" s="4">
        <v>3</v>
      </c>
      <c r="S10" s="4">
        <v>2</v>
      </c>
      <c r="T10" s="45">
        <v>3</v>
      </c>
      <c r="U10" s="4"/>
      <c r="V10" s="4">
        <v>3</v>
      </c>
      <c r="W10" s="44">
        <v>2</v>
      </c>
      <c r="X10" s="44">
        <v>1</v>
      </c>
      <c r="Y10" s="44">
        <v>1</v>
      </c>
    </row>
    <row r="11" spans="1:25" ht="15">
      <c r="A11" s="43">
        <v>1</v>
      </c>
      <c r="B11" s="7">
        <v>170301110004</v>
      </c>
      <c r="C11" s="36">
        <v>31</v>
      </c>
      <c r="D11" s="75">
        <f>COUNTIF(C11:C55,"&gt;="&amp;D10)</f>
        <v>10</v>
      </c>
      <c r="E11" s="36">
        <v>31</v>
      </c>
      <c r="F11" s="75">
        <f>COUNTIF(E11:E55,"&gt;="&amp;F10)</f>
        <v>10</v>
      </c>
      <c r="G11" s="140" t="s">
        <v>7</v>
      </c>
      <c r="H11" s="125"/>
      <c r="I11" s="125"/>
      <c r="J11" s="125"/>
      <c r="K11" s="142"/>
      <c r="L11" s="23">
        <v>2</v>
      </c>
      <c r="M11" s="4"/>
      <c r="N11" s="4"/>
      <c r="O11" s="4"/>
      <c r="P11" s="4"/>
      <c r="Q11" s="4"/>
      <c r="R11" s="46">
        <v>3</v>
      </c>
      <c r="S11" s="46">
        <v>2</v>
      </c>
      <c r="T11" s="45">
        <v>3</v>
      </c>
      <c r="U11" s="4"/>
      <c r="V11" s="46">
        <v>3</v>
      </c>
      <c r="W11" s="44">
        <v>1</v>
      </c>
      <c r="X11" s="44">
        <v>2</v>
      </c>
      <c r="Y11" s="44">
        <v>1</v>
      </c>
    </row>
    <row r="12" spans="1:25" ht="15">
      <c r="A12" s="43">
        <v>2</v>
      </c>
      <c r="B12" s="7">
        <v>170301110006</v>
      </c>
      <c r="C12" s="36">
        <v>20.5</v>
      </c>
      <c r="D12" s="75">
        <f>D11/A55*100</f>
        <v>22.22222222222222</v>
      </c>
      <c r="E12" s="36">
        <v>20.5</v>
      </c>
      <c r="F12" s="75">
        <f>F11/A55*100</f>
        <v>22.22222222222222</v>
      </c>
      <c r="G12" s="140" t="s">
        <v>72</v>
      </c>
      <c r="H12" s="125"/>
      <c r="I12" s="125"/>
      <c r="J12" s="125"/>
      <c r="K12" s="142"/>
      <c r="L12" s="23">
        <v>2</v>
      </c>
      <c r="M12" s="4"/>
      <c r="N12" s="4"/>
      <c r="O12" s="4"/>
      <c r="P12" s="4"/>
      <c r="Q12" s="4"/>
      <c r="R12" s="46">
        <v>3</v>
      </c>
      <c r="S12" s="46">
        <v>2</v>
      </c>
      <c r="T12" s="45">
        <v>3</v>
      </c>
      <c r="U12" s="4"/>
      <c r="V12" s="46">
        <v>3</v>
      </c>
      <c r="W12" s="44">
        <v>2</v>
      </c>
      <c r="X12" s="44">
        <v>2</v>
      </c>
      <c r="Y12" s="44">
        <v>1</v>
      </c>
    </row>
    <row r="13" spans="1:25" ht="15">
      <c r="A13" s="96">
        <v>3</v>
      </c>
      <c r="B13" s="132">
        <v>170301110007</v>
      </c>
      <c r="C13" s="133">
        <v>38</v>
      </c>
      <c r="D13" s="133"/>
      <c r="E13" s="133">
        <v>38</v>
      </c>
      <c r="F13" s="133"/>
      <c r="G13" s="141" t="s">
        <v>73</v>
      </c>
      <c r="H13" s="125"/>
      <c r="I13" s="125"/>
      <c r="J13" s="125"/>
      <c r="K13" s="142"/>
      <c r="L13" s="23">
        <v>2</v>
      </c>
      <c r="M13" s="4"/>
      <c r="N13" s="4"/>
      <c r="O13" s="4"/>
      <c r="P13" s="4"/>
      <c r="Q13" s="4"/>
      <c r="R13" s="46">
        <v>3</v>
      </c>
      <c r="S13" s="46">
        <v>2</v>
      </c>
      <c r="T13" s="45">
        <v>3</v>
      </c>
      <c r="U13" s="4"/>
      <c r="V13" s="46">
        <v>3</v>
      </c>
      <c r="W13" s="44">
        <v>1</v>
      </c>
      <c r="X13" s="44">
        <v>2</v>
      </c>
      <c r="Y13" s="44">
        <v>1</v>
      </c>
    </row>
    <row r="14" spans="1:25" ht="15">
      <c r="A14" s="96">
        <v>4</v>
      </c>
      <c r="B14" s="7">
        <v>170301110008</v>
      </c>
      <c r="C14" s="36">
        <v>19.5</v>
      </c>
      <c r="D14" s="36"/>
      <c r="E14" s="36">
        <v>19.5</v>
      </c>
      <c r="F14" s="36"/>
      <c r="G14" s="141" t="s">
        <v>74</v>
      </c>
      <c r="H14" s="125"/>
      <c r="I14" s="125"/>
      <c r="J14" s="125"/>
      <c r="K14" s="142"/>
      <c r="L14" s="23">
        <v>2</v>
      </c>
      <c r="M14" s="4"/>
      <c r="N14" s="4"/>
      <c r="O14" s="4"/>
      <c r="P14" s="4"/>
      <c r="Q14" s="4"/>
      <c r="R14" s="46">
        <v>3</v>
      </c>
      <c r="S14" s="46">
        <v>2</v>
      </c>
      <c r="T14" s="45">
        <v>3</v>
      </c>
      <c r="U14" s="4"/>
      <c r="V14" s="46">
        <v>3</v>
      </c>
      <c r="W14" s="44">
        <v>1</v>
      </c>
      <c r="X14" s="44">
        <v>1</v>
      </c>
      <c r="Y14" s="44">
        <v>2</v>
      </c>
    </row>
    <row r="15" spans="1:25" ht="15">
      <c r="A15" s="96">
        <v>5</v>
      </c>
      <c r="B15" s="7">
        <v>170301110012</v>
      </c>
      <c r="C15" s="36">
        <v>19</v>
      </c>
      <c r="D15" s="36"/>
      <c r="E15" s="36">
        <v>19</v>
      </c>
      <c r="F15" s="83"/>
      <c r="G15" s="319" t="s">
        <v>259</v>
      </c>
      <c r="H15" s="340"/>
      <c r="I15" s="340"/>
      <c r="J15" s="341"/>
      <c r="K15" s="25"/>
      <c r="L15" s="25">
        <f aca="true" t="shared" si="0" ref="L15:Y15">AVERAGE(L10:L14)</f>
        <v>2</v>
      </c>
      <c r="M15" s="25"/>
      <c r="N15" s="25"/>
      <c r="O15" s="25"/>
      <c r="P15" s="25"/>
      <c r="Q15" s="25"/>
      <c r="R15" s="25">
        <f t="shared" si="0"/>
        <v>3</v>
      </c>
      <c r="S15" s="25">
        <f t="shared" si="0"/>
        <v>2</v>
      </c>
      <c r="T15" s="25">
        <f t="shared" si="0"/>
        <v>3</v>
      </c>
      <c r="U15" s="25"/>
      <c r="V15" s="25">
        <f t="shared" si="0"/>
        <v>3</v>
      </c>
      <c r="W15" s="25">
        <f t="shared" si="0"/>
        <v>1.4</v>
      </c>
      <c r="X15" s="25">
        <f t="shared" si="0"/>
        <v>1.6</v>
      </c>
      <c r="Y15" s="25">
        <f t="shared" si="0"/>
        <v>1.2</v>
      </c>
    </row>
    <row r="16" spans="1:25" ht="15">
      <c r="A16" s="96">
        <v>6</v>
      </c>
      <c r="B16" s="7">
        <v>170301110013</v>
      </c>
      <c r="C16" s="36">
        <v>22</v>
      </c>
      <c r="D16" s="36"/>
      <c r="E16" s="36">
        <v>22</v>
      </c>
      <c r="F16" s="83"/>
      <c r="G16" s="319" t="s">
        <v>83</v>
      </c>
      <c r="H16" s="320"/>
      <c r="I16" s="320"/>
      <c r="J16" s="321"/>
      <c r="K16" s="120"/>
      <c r="L16" s="120">
        <f aca="true" t="shared" si="1" ref="L16:Y16">L15*$H$7/100</f>
        <v>0.4444444444444444</v>
      </c>
      <c r="M16" s="120"/>
      <c r="N16" s="120"/>
      <c r="O16" s="120"/>
      <c r="P16" s="120"/>
      <c r="Q16" s="120"/>
      <c r="R16" s="120">
        <f t="shared" si="1"/>
        <v>0.6666666666666665</v>
      </c>
      <c r="S16" s="120">
        <f t="shared" si="1"/>
        <v>0.4444444444444444</v>
      </c>
      <c r="T16" s="120">
        <f t="shared" si="1"/>
        <v>0.6666666666666665</v>
      </c>
      <c r="U16" s="120"/>
      <c r="V16" s="120">
        <f t="shared" si="1"/>
        <v>0.6666666666666665</v>
      </c>
      <c r="W16" s="120">
        <f t="shared" si="1"/>
        <v>0.31111111111111106</v>
      </c>
      <c r="X16" s="120">
        <f t="shared" si="1"/>
        <v>0.35555555555555557</v>
      </c>
      <c r="Y16" s="120">
        <f t="shared" si="1"/>
        <v>0.26666666666666666</v>
      </c>
    </row>
    <row r="17" spans="1:25" ht="14.25">
      <c r="A17" s="96">
        <v>7</v>
      </c>
      <c r="B17" s="7">
        <v>170301110014</v>
      </c>
      <c r="C17" s="36">
        <v>22</v>
      </c>
      <c r="D17" s="36"/>
      <c r="E17" s="36">
        <v>22</v>
      </c>
      <c r="F17" s="84"/>
      <c r="G17" s="322"/>
      <c r="H17" s="323"/>
      <c r="I17" s="323"/>
      <c r="J17" s="32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96">
        <v>8</v>
      </c>
      <c r="B18" s="7">
        <v>170301110015</v>
      </c>
      <c r="C18" s="36">
        <v>15</v>
      </c>
      <c r="D18" s="36"/>
      <c r="E18" s="36">
        <v>15</v>
      </c>
      <c r="F18" s="85"/>
      <c r="G18" s="12"/>
      <c r="H18" s="12"/>
      <c r="I18" s="1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96">
        <v>9</v>
      </c>
      <c r="B19" s="7">
        <v>170301110016</v>
      </c>
      <c r="C19" s="36">
        <v>25</v>
      </c>
      <c r="D19" s="83"/>
      <c r="E19" s="36">
        <v>25</v>
      </c>
      <c r="F19" s="85"/>
      <c r="G19" s="332"/>
      <c r="H19" s="332"/>
      <c r="I19" s="332"/>
      <c r="J19" s="110"/>
      <c r="K19" s="110"/>
      <c r="L19" s="110"/>
      <c r="M19" s="110"/>
      <c r="N19" s="11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96">
        <v>10</v>
      </c>
      <c r="B20" s="7">
        <v>170301110017</v>
      </c>
      <c r="C20" s="36">
        <v>25</v>
      </c>
      <c r="D20" s="83"/>
      <c r="E20" s="36">
        <v>25</v>
      </c>
      <c r="F20" s="85"/>
      <c r="G20" s="113"/>
      <c r="H20" s="329"/>
      <c r="I20" s="329"/>
      <c r="J20" s="110"/>
      <c r="K20" s="92"/>
      <c r="L20" s="110"/>
      <c r="M20" s="110"/>
      <c r="N20" s="11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96">
        <v>11</v>
      </c>
      <c r="B21" s="7">
        <v>170301110018</v>
      </c>
      <c r="C21" s="36">
        <v>13</v>
      </c>
      <c r="D21" s="83"/>
      <c r="E21" s="36">
        <v>13</v>
      </c>
      <c r="F21" s="85"/>
      <c r="G21" s="113"/>
      <c r="H21" s="329"/>
      <c r="I21" s="329"/>
      <c r="J21" s="110"/>
      <c r="K21" s="110"/>
      <c r="L21" s="110"/>
      <c r="M21" s="110"/>
      <c r="N21" s="11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>
      <c r="A22" s="96">
        <v>12</v>
      </c>
      <c r="B22" s="7">
        <v>170301110019</v>
      </c>
      <c r="C22" s="36">
        <v>26.5</v>
      </c>
      <c r="D22" s="83"/>
      <c r="E22" s="36">
        <v>26.5</v>
      </c>
      <c r="F22" s="85"/>
      <c r="G22" s="37"/>
      <c r="H22" s="37"/>
      <c r="I22" s="37"/>
      <c r="J22" s="110"/>
      <c r="K22" s="110"/>
      <c r="L22" s="110"/>
      <c r="M22" s="110"/>
      <c r="N22" s="11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96">
        <v>13</v>
      </c>
      <c r="B23" s="7">
        <v>170301110020</v>
      </c>
      <c r="C23" s="36">
        <v>22</v>
      </c>
      <c r="D23" s="83"/>
      <c r="E23" s="36">
        <v>22</v>
      </c>
      <c r="F23" s="85"/>
      <c r="G23" s="37"/>
      <c r="H23" s="37"/>
      <c r="I23" s="37"/>
      <c r="J23" s="110"/>
      <c r="K23" s="110"/>
      <c r="L23" s="110"/>
      <c r="M23" s="110"/>
      <c r="N23" s="11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96">
        <v>14</v>
      </c>
      <c r="B24" s="7">
        <v>170301110021</v>
      </c>
      <c r="C24" s="36">
        <v>30</v>
      </c>
      <c r="D24" s="36"/>
      <c r="E24" s="36">
        <v>30</v>
      </c>
      <c r="F24" s="85"/>
      <c r="G24" s="12"/>
      <c r="H24" s="1"/>
      <c r="I24" s="12"/>
      <c r="J24" s="1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>
      <c r="A25" s="96">
        <v>15</v>
      </c>
      <c r="B25" s="7">
        <v>170301110022</v>
      </c>
      <c r="C25" s="36">
        <v>25</v>
      </c>
      <c r="D25" s="36"/>
      <c r="E25" s="36">
        <v>25</v>
      </c>
      <c r="F25" s="85"/>
      <c r="G25" s="12"/>
      <c r="H25" s="1"/>
      <c r="I25" s="12"/>
      <c r="J25" s="1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>
      <c r="A26" s="96">
        <v>16</v>
      </c>
      <c r="B26" s="7">
        <v>170301110023</v>
      </c>
      <c r="C26" s="36">
        <v>23.5</v>
      </c>
      <c r="D26" s="36"/>
      <c r="E26" s="36">
        <v>23.5</v>
      </c>
      <c r="F26" s="85"/>
      <c r="G26" s="12"/>
      <c r="H26" s="1"/>
      <c r="I26" s="12"/>
      <c r="J26" s="1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96">
        <v>17</v>
      </c>
      <c r="B27" s="7">
        <v>170301110024</v>
      </c>
      <c r="C27" s="36">
        <v>0</v>
      </c>
      <c r="D27" s="36"/>
      <c r="E27" s="36">
        <v>0</v>
      </c>
      <c r="F27" s="85"/>
      <c r="G27" s="12"/>
      <c r="H27" s="1"/>
      <c r="I27" s="12"/>
      <c r="J27" s="1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>
      <c r="A28" s="96">
        <v>18</v>
      </c>
      <c r="B28" s="7">
        <v>170301110025</v>
      </c>
      <c r="C28" s="36">
        <v>21</v>
      </c>
      <c r="D28" s="36"/>
      <c r="E28" s="36">
        <v>21</v>
      </c>
      <c r="F28" s="85"/>
      <c r="G28" s="12"/>
      <c r="H28" s="1"/>
      <c r="I28" s="12"/>
      <c r="J28" s="1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>
      <c r="A29" s="96">
        <v>19</v>
      </c>
      <c r="B29" s="7">
        <v>170301110027</v>
      </c>
      <c r="C29" s="36">
        <v>21.5</v>
      </c>
      <c r="D29" s="36"/>
      <c r="E29" s="36">
        <v>21.5</v>
      </c>
      <c r="F29" s="85"/>
      <c r="G29" s="12"/>
      <c r="H29" s="1"/>
      <c r="I29" s="12"/>
      <c r="J29" s="1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>
      <c r="A30" s="96">
        <v>20</v>
      </c>
      <c r="B30" s="7">
        <v>170301110028</v>
      </c>
      <c r="C30" s="36">
        <v>27</v>
      </c>
      <c r="D30" s="36"/>
      <c r="E30" s="36">
        <v>27</v>
      </c>
      <c r="F30" s="85"/>
      <c r="G30" s="12"/>
      <c r="H30" s="1"/>
      <c r="I30" s="12"/>
      <c r="J30" s="1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>
      <c r="A31" s="96">
        <v>21</v>
      </c>
      <c r="B31" s="7">
        <v>170301110031</v>
      </c>
      <c r="C31" s="36">
        <v>35.5</v>
      </c>
      <c r="D31" s="36"/>
      <c r="E31" s="36">
        <v>35.5</v>
      </c>
      <c r="F31" s="85"/>
      <c r="G31" s="12"/>
      <c r="H31" s="1"/>
      <c r="I31" s="12"/>
      <c r="J31" s="1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25">
      <c r="A32" s="96">
        <v>22</v>
      </c>
      <c r="B32" s="7">
        <v>170301110032</v>
      </c>
      <c r="C32" s="36">
        <v>3</v>
      </c>
      <c r="D32" s="36"/>
      <c r="E32" s="36">
        <v>3</v>
      </c>
      <c r="F32" s="85"/>
      <c r="G32" s="12"/>
      <c r="H32" s="1"/>
      <c r="I32" s="12"/>
      <c r="J32" s="1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>
      <c r="A33" s="96">
        <v>23</v>
      </c>
      <c r="B33" s="7">
        <v>170301110036</v>
      </c>
      <c r="C33" s="36">
        <v>27.5</v>
      </c>
      <c r="D33" s="36"/>
      <c r="E33" s="36">
        <v>27.5</v>
      </c>
      <c r="F33" s="85"/>
      <c r="G33" s="12"/>
      <c r="H33" s="1"/>
      <c r="I33" s="12"/>
      <c r="J33" s="1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25">
      <c r="A34" s="96">
        <v>24</v>
      </c>
      <c r="B34" s="7">
        <v>170301110037</v>
      </c>
      <c r="C34" s="36">
        <v>21</v>
      </c>
      <c r="D34" s="36"/>
      <c r="E34" s="36">
        <v>21</v>
      </c>
      <c r="F34" s="85"/>
      <c r="G34" s="12"/>
      <c r="H34" s="1"/>
      <c r="I34" s="12"/>
      <c r="J34" s="1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>
      <c r="A35" s="96">
        <v>25</v>
      </c>
      <c r="B35" s="7">
        <v>170301110038</v>
      </c>
      <c r="C35" s="36">
        <v>22.5</v>
      </c>
      <c r="D35" s="36"/>
      <c r="E35" s="36">
        <v>22.5</v>
      </c>
      <c r="F35" s="85"/>
      <c r="G35" s="12"/>
      <c r="H35" s="1"/>
      <c r="I35" s="12"/>
      <c r="J35" s="1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96">
        <v>26</v>
      </c>
      <c r="B36" s="7">
        <v>170301110039</v>
      </c>
      <c r="C36" s="36">
        <v>28</v>
      </c>
      <c r="D36" s="36"/>
      <c r="E36" s="36">
        <v>28</v>
      </c>
      <c r="F36" s="85"/>
      <c r="G36" s="12"/>
      <c r="H36" s="1"/>
      <c r="I36" s="12"/>
      <c r="J36" s="1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>
      <c r="A37" s="96">
        <v>27</v>
      </c>
      <c r="B37" s="7">
        <v>170301110040</v>
      </c>
      <c r="C37" s="36">
        <v>0</v>
      </c>
      <c r="D37" s="36"/>
      <c r="E37" s="36">
        <v>0</v>
      </c>
      <c r="F37" s="85"/>
      <c r="G37" s="12"/>
      <c r="H37" s="1"/>
      <c r="I37" s="12"/>
      <c r="J37" s="1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>
      <c r="A38" s="96">
        <v>28</v>
      </c>
      <c r="B38" s="7">
        <v>170301110042</v>
      </c>
      <c r="C38" s="36">
        <v>35.5</v>
      </c>
      <c r="D38" s="36"/>
      <c r="E38" s="36">
        <v>35.5</v>
      </c>
      <c r="F38" s="85"/>
      <c r="G38" s="12"/>
      <c r="H38" s="1"/>
      <c r="I38" s="12"/>
      <c r="J38" s="1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137">
        <v>29</v>
      </c>
      <c r="B39" s="7">
        <v>170301110043</v>
      </c>
      <c r="C39" s="36">
        <v>18</v>
      </c>
      <c r="D39" s="36"/>
      <c r="E39" s="36">
        <v>18</v>
      </c>
      <c r="F39" s="85"/>
      <c r="G39" s="12"/>
      <c r="H39" s="1"/>
      <c r="I39" s="12"/>
      <c r="J39" s="1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>
      <c r="A40" s="128">
        <v>30</v>
      </c>
      <c r="B40" s="7">
        <v>170301110044</v>
      </c>
      <c r="C40" s="43">
        <v>30</v>
      </c>
      <c r="D40" s="43"/>
      <c r="E40" s="43">
        <v>30</v>
      </c>
      <c r="F40" s="128"/>
      <c r="G40" s="12"/>
      <c r="H40" s="1"/>
      <c r="I40" s="12"/>
      <c r="J40" s="1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>
      <c r="A41" s="128">
        <v>31</v>
      </c>
      <c r="B41" s="43">
        <v>170301110045</v>
      </c>
      <c r="C41" s="39">
        <v>27</v>
      </c>
      <c r="D41" s="39"/>
      <c r="E41" s="39">
        <v>27</v>
      </c>
      <c r="F41" s="129"/>
      <c r="G41" s="12"/>
      <c r="H41" s="1"/>
      <c r="I41" s="12"/>
      <c r="J41" s="1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>
      <c r="A42" s="128">
        <v>32</v>
      </c>
      <c r="B42" s="43">
        <v>170301110046</v>
      </c>
      <c r="C42" s="43">
        <v>25</v>
      </c>
      <c r="D42" s="43"/>
      <c r="E42" s="43">
        <v>25</v>
      </c>
      <c r="F42" s="128"/>
      <c r="G42" s="12"/>
      <c r="H42" s="1"/>
      <c r="I42" s="12"/>
      <c r="J42" s="1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>
      <c r="A43" s="128">
        <v>33</v>
      </c>
      <c r="B43" s="43">
        <v>170301110047</v>
      </c>
      <c r="C43" s="43">
        <v>22</v>
      </c>
      <c r="D43" s="43"/>
      <c r="E43" s="43">
        <v>22</v>
      </c>
      <c r="F43" s="128"/>
      <c r="G43" s="12"/>
      <c r="H43" s="1"/>
      <c r="I43" s="12"/>
      <c r="J43" s="1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25">
      <c r="A44" s="128">
        <v>34</v>
      </c>
      <c r="B44" s="43">
        <v>170301110048</v>
      </c>
      <c r="C44" s="43">
        <v>19.5</v>
      </c>
      <c r="D44" s="43"/>
      <c r="E44" s="43">
        <v>19.5</v>
      </c>
      <c r="F44" s="128"/>
      <c r="G44" s="12"/>
      <c r="H44" s="1"/>
      <c r="I44" s="12"/>
      <c r="J44" s="1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>
      <c r="A45" s="128">
        <v>35</v>
      </c>
      <c r="B45" s="43">
        <v>170301110049</v>
      </c>
      <c r="C45" s="43">
        <v>0</v>
      </c>
      <c r="D45" s="43"/>
      <c r="E45" s="43">
        <v>0</v>
      </c>
      <c r="F45" s="128"/>
      <c r="G45" s="12"/>
      <c r="H45" s="1"/>
      <c r="I45" s="12"/>
      <c r="J45" s="1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25">
      <c r="A46" s="128">
        <v>36</v>
      </c>
      <c r="B46" s="43">
        <v>170301110050</v>
      </c>
      <c r="C46" s="43">
        <v>26</v>
      </c>
      <c r="D46" s="43"/>
      <c r="E46" s="43">
        <v>26</v>
      </c>
      <c r="F46" s="128"/>
      <c r="G46" s="12"/>
      <c r="H46" s="1"/>
      <c r="I46" s="12"/>
      <c r="J46" s="1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4.25">
      <c r="A47" s="128">
        <v>37</v>
      </c>
      <c r="B47" s="43">
        <v>170301110051</v>
      </c>
      <c r="C47" s="43">
        <v>25</v>
      </c>
      <c r="D47" s="43"/>
      <c r="E47" s="43">
        <v>25</v>
      </c>
      <c r="F47" s="128"/>
      <c r="G47" s="12"/>
      <c r="H47" s="1"/>
      <c r="I47" s="12"/>
      <c r="J47" s="1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.25">
      <c r="A48" s="128">
        <v>38</v>
      </c>
      <c r="B48" s="43">
        <v>170301110052</v>
      </c>
      <c r="C48" s="43">
        <v>25.5</v>
      </c>
      <c r="D48" s="43"/>
      <c r="E48" s="43">
        <v>25.5</v>
      </c>
      <c r="F48" s="128"/>
      <c r="G48" s="12"/>
      <c r="H48" s="1"/>
      <c r="I48" s="12"/>
      <c r="J48" s="1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4.25">
      <c r="A49" s="128">
        <v>39</v>
      </c>
      <c r="B49" s="43">
        <v>170301110054</v>
      </c>
      <c r="C49" s="43">
        <v>23.5</v>
      </c>
      <c r="D49" s="43"/>
      <c r="E49" s="43">
        <v>23.5</v>
      </c>
      <c r="F49" s="128"/>
      <c r="G49" s="12"/>
      <c r="H49" s="1"/>
      <c r="I49" s="12"/>
      <c r="J49" s="1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4.25">
      <c r="A50" s="128">
        <v>40</v>
      </c>
      <c r="B50" s="43">
        <v>170101110005</v>
      </c>
      <c r="C50" s="43">
        <v>35</v>
      </c>
      <c r="D50" s="43"/>
      <c r="E50" s="43">
        <v>35</v>
      </c>
      <c r="F50" s="128"/>
      <c r="G50" s="12"/>
      <c r="H50" s="1"/>
      <c r="I50" s="12"/>
      <c r="J50" s="1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10" ht="14.25">
      <c r="A51" s="111">
        <v>41</v>
      </c>
      <c r="B51" s="40">
        <v>170101110007</v>
      </c>
      <c r="C51" s="43">
        <v>3</v>
      </c>
      <c r="D51" s="43"/>
      <c r="E51" s="43">
        <v>3</v>
      </c>
      <c r="F51" s="128"/>
      <c r="I51" s="12"/>
      <c r="J51" s="12"/>
    </row>
    <row r="52" spans="1:10" ht="14.25">
      <c r="A52" s="111">
        <v>42</v>
      </c>
      <c r="B52" s="40">
        <v>170101110008</v>
      </c>
      <c r="C52" s="38">
        <v>2.5</v>
      </c>
      <c r="D52" s="38"/>
      <c r="E52" s="38">
        <v>2.5</v>
      </c>
      <c r="F52" s="130"/>
      <c r="I52" s="12"/>
      <c r="J52" s="12"/>
    </row>
    <row r="53" spans="1:10" ht="14.25">
      <c r="A53" s="111">
        <v>43</v>
      </c>
      <c r="B53" s="40">
        <v>170101110010</v>
      </c>
      <c r="C53" s="38">
        <v>25.5</v>
      </c>
      <c r="D53" s="38"/>
      <c r="E53" s="38">
        <v>25.5</v>
      </c>
      <c r="F53" s="130"/>
      <c r="I53" s="12"/>
      <c r="J53" s="12"/>
    </row>
    <row r="54" spans="1:9" ht="14.25">
      <c r="A54" s="111">
        <v>44</v>
      </c>
      <c r="B54" s="40">
        <v>170101110011</v>
      </c>
      <c r="C54" s="38">
        <v>28.5</v>
      </c>
      <c r="D54" s="38"/>
      <c r="E54" s="38">
        <v>28.5</v>
      </c>
      <c r="F54" s="130"/>
      <c r="I54" s="12"/>
    </row>
    <row r="55" spans="1:9" ht="14.25">
      <c r="A55" s="111">
        <v>45</v>
      </c>
      <c r="B55" s="40">
        <v>170101110013</v>
      </c>
      <c r="C55" s="38">
        <v>25.5</v>
      </c>
      <c r="D55" s="38"/>
      <c r="E55" s="38">
        <v>25.5</v>
      </c>
      <c r="F55" s="130"/>
      <c r="I55" s="12"/>
    </row>
    <row r="56" ht="14.25">
      <c r="I56" s="12"/>
    </row>
    <row r="57" ht="14.25">
      <c r="I57" s="12"/>
    </row>
    <row r="58" ht="14.25">
      <c r="I58" s="12"/>
    </row>
    <row r="59" ht="14.25">
      <c r="I59" s="12"/>
    </row>
    <row r="60" ht="14.25">
      <c r="I60" s="12"/>
    </row>
    <row r="61" ht="14.25">
      <c r="I61" s="12"/>
    </row>
    <row r="62" ht="14.25">
      <c r="I62" s="12"/>
    </row>
    <row r="63" ht="14.25">
      <c r="I63" s="12"/>
    </row>
    <row r="64" ht="14.25">
      <c r="I64" s="12"/>
    </row>
    <row r="65" ht="14.25">
      <c r="I65" s="12"/>
    </row>
    <row r="66" ht="14.25">
      <c r="I66" s="12"/>
    </row>
    <row r="67" ht="14.25">
      <c r="I67" s="12"/>
    </row>
    <row r="68" ht="14.25">
      <c r="I68" s="12"/>
    </row>
  </sheetData>
  <sheetProtection/>
  <mergeCells count="13">
    <mergeCell ref="A1:E1"/>
    <mergeCell ref="G1:P1"/>
    <mergeCell ref="A2:E2"/>
    <mergeCell ref="A3:E3"/>
    <mergeCell ref="Q3:Y7"/>
    <mergeCell ref="A4:E4"/>
    <mergeCell ref="A5:E5"/>
    <mergeCell ref="G15:J15"/>
    <mergeCell ref="G16:J16"/>
    <mergeCell ref="G17:J17"/>
    <mergeCell ref="G19:I19"/>
    <mergeCell ref="H20:I20"/>
    <mergeCell ref="H21:I2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68"/>
  <sheetViews>
    <sheetView zoomScale="55" zoomScaleNormal="55" zoomScalePageLayoutView="0" workbookViewId="0" topLeftCell="I1">
      <selection activeCell="T16" sqref="T16"/>
    </sheetView>
  </sheetViews>
  <sheetFormatPr defaultColWidth="9.140625" defaultRowHeight="15"/>
  <cols>
    <col min="1" max="1" width="2.57421875" style="0" bestFit="1" customWidth="1"/>
    <col min="2" max="2" width="14.28125" style="0" bestFit="1" customWidth="1"/>
    <col min="3" max="3" width="12.28125" style="0" bestFit="1" customWidth="1"/>
    <col min="5" max="5" width="12.28125" style="0" bestFit="1" customWidth="1"/>
    <col min="7" max="7" width="15.00390625" style="0" bestFit="1" customWidth="1"/>
    <col min="8" max="8" width="12.140625" style="0" customWidth="1"/>
    <col min="9" max="9" width="12.8515625" style="0" bestFit="1" customWidth="1"/>
    <col min="10" max="10" width="17.421875" style="0" bestFit="1" customWidth="1"/>
    <col min="11" max="11" width="11.57421875" style="0" customWidth="1"/>
  </cols>
  <sheetData>
    <row r="1" spans="1:25" ht="14.25">
      <c r="A1" s="301" t="s">
        <v>110</v>
      </c>
      <c r="B1" s="302"/>
      <c r="C1" s="302"/>
      <c r="D1" s="302"/>
      <c r="E1" s="302"/>
      <c r="F1" s="82"/>
      <c r="G1" s="116"/>
      <c r="H1" s="117"/>
      <c r="I1" s="117"/>
      <c r="J1" s="117"/>
      <c r="K1" s="117"/>
      <c r="L1" s="117"/>
      <c r="M1" s="117"/>
      <c r="N1" s="117"/>
      <c r="O1" s="117"/>
      <c r="P1" s="117"/>
      <c r="Q1" s="1"/>
      <c r="R1" s="1"/>
      <c r="S1" s="1"/>
      <c r="T1" s="1"/>
      <c r="U1" s="1"/>
      <c r="V1" s="1"/>
      <c r="W1" s="1"/>
      <c r="X1" s="1"/>
      <c r="Y1" s="1"/>
    </row>
    <row r="2" spans="1:25" ht="14.25" customHeight="1" thickBot="1">
      <c r="A2" s="305" t="s">
        <v>0</v>
      </c>
      <c r="B2" s="302"/>
      <c r="C2" s="302"/>
      <c r="D2" s="302"/>
      <c r="E2" s="302"/>
      <c r="F2" s="121"/>
      <c r="G2" s="78"/>
      <c r="H2" s="39"/>
      <c r="I2" s="3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43.5">
      <c r="A3" s="342" t="s">
        <v>244</v>
      </c>
      <c r="B3" s="343"/>
      <c r="C3" s="343"/>
      <c r="D3" s="343"/>
      <c r="E3" s="343"/>
      <c r="F3" s="122"/>
      <c r="G3" s="78"/>
      <c r="H3" s="81"/>
      <c r="I3" s="78" t="s">
        <v>230</v>
      </c>
      <c r="J3" s="89" t="s">
        <v>231</v>
      </c>
      <c r="K3" s="108" t="s">
        <v>232</v>
      </c>
      <c r="L3" s="103"/>
      <c r="M3" s="92"/>
      <c r="N3" s="92"/>
      <c r="O3" s="110"/>
      <c r="P3" s="1"/>
      <c r="Q3" s="308" t="s">
        <v>254</v>
      </c>
      <c r="R3" s="309"/>
      <c r="S3" s="309"/>
      <c r="T3" s="309"/>
      <c r="U3" s="309"/>
      <c r="V3" s="309"/>
      <c r="W3" s="309"/>
      <c r="X3" s="309"/>
      <c r="Y3" s="310"/>
    </row>
    <row r="4" spans="1:25" ht="21">
      <c r="A4" s="301" t="s">
        <v>250</v>
      </c>
      <c r="B4" s="302"/>
      <c r="C4" s="302"/>
      <c r="D4" s="302"/>
      <c r="E4" s="302"/>
      <c r="F4" s="112"/>
      <c r="G4" s="46" t="s">
        <v>256</v>
      </c>
      <c r="H4" s="39"/>
      <c r="I4" s="31"/>
      <c r="J4" s="74" t="s">
        <v>233</v>
      </c>
      <c r="K4" s="100">
        <v>3</v>
      </c>
      <c r="L4" s="103"/>
      <c r="M4" s="92"/>
      <c r="N4" s="92"/>
      <c r="O4" s="110"/>
      <c r="P4" s="1"/>
      <c r="Q4" s="311"/>
      <c r="R4" s="312"/>
      <c r="S4" s="312"/>
      <c r="T4" s="312"/>
      <c r="U4" s="312"/>
      <c r="V4" s="312"/>
      <c r="W4" s="312"/>
      <c r="X4" s="312"/>
      <c r="Y4" s="313"/>
    </row>
    <row r="5" spans="1:25" ht="21">
      <c r="A5" s="301" t="s">
        <v>133</v>
      </c>
      <c r="B5" s="302"/>
      <c r="C5" s="302"/>
      <c r="D5" s="302"/>
      <c r="E5" s="302"/>
      <c r="F5" s="112"/>
      <c r="G5" s="46" t="s">
        <v>234</v>
      </c>
      <c r="H5" s="75">
        <f>D12</f>
        <v>41.66666666666667</v>
      </c>
      <c r="I5" s="31"/>
      <c r="J5" s="76" t="s">
        <v>235</v>
      </c>
      <c r="K5" s="101">
        <v>2</v>
      </c>
      <c r="L5" s="103"/>
      <c r="M5" s="92"/>
      <c r="N5" s="92"/>
      <c r="O5" s="110"/>
      <c r="P5" s="1"/>
      <c r="Q5" s="311"/>
      <c r="R5" s="312"/>
      <c r="S5" s="312"/>
      <c r="T5" s="312"/>
      <c r="U5" s="312"/>
      <c r="V5" s="312"/>
      <c r="W5" s="312"/>
      <c r="X5" s="312"/>
      <c r="Y5" s="313"/>
    </row>
    <row r="6" spans="1:25" ht="21">
      <c r="A6" s="12"/>
      <c r="B6" s="13" t="s">
        <v>1</v>
      </c>
      <c r="C6" s="46" t="s">
        <v>234</v>
      </c>
      <c r="D6" s="14" t="s">
        <v>243</v>
      </c>
      <c r="E6" s="46" t="s">
        <v>236</v>
      </c>
      <c r="F6" s="14" t="s">
        <v>243</v>
      </c>
      <c r="G6" s="46" t="s">
        <v>236</v>
      </c>
      <c r="H6" s="87">
        <f>F12</f>
        <v>0</v>
      </c>
      <c r="I6" s="31"/>
      <c r="J6" s="77" t="s">
        <v>237</v>
      </c>
      <c r="K6" s="102">
        <v>1</v>
      </c>
      <c r="L6" s="103"/>
      <c r="M6" s="92"/>
      <c r="N6" s="92"/>
      <c r="O6" s="110"/>
      <c r="P6" s="1"/>
      <c r="Q6" s="311"/>
      <c r="R6" s="312"/>
      <c r="S6" s="312"/>
      <c r="T6" s="312"/>
      <c r="U6" s="312"/>
      <c r="V6" s="312"/>
      <c r="W6" s="312"/>
      <c r="X6" s="312"/>
      <c r="Y6" s="313"/>
    </row>
    <row r="7" spans="1:25" ht="43.5" thickBot="1">
      <c r="A7" s="12"/>
      <c r="B7" s="13" t="s">
        <v>2</v>
      </c>
      <c r="C7" s="17" t="s">
        <v>78</v>
      </c>
      <c r="D7" s="93"/>
      <c r="E7" s="17" t="s">
        <v>78</v>
      </c>
      <c r="F7" s="93"/>
      <c r="G7" s="78" t="s">
        <v>238</v>
      </c>
      <c r="H7" s="79">
        <f>AVERAGE(H5:H6)</f>
        <v>20.833333333333336</v>
      </c>
      <c r="I7" s="88">
        <v>0.6</v>
      </c>
      <c r="J7" s="80" t="s">
        <v>239</v>
      </c>
      <c r="K7" s="109">
        <v>0</v>
      </c>
      <c r="L7" s="103"/>
      <c r="M7" s="103"/>
      <c r="N7" s="103"/>
      <c r="O7" s="103"/>
      <c r="P7" s="1"/>
      <c r="Q7" s="314"/>
      <c r="R7" s="315"/>
      <c r="S7" s="315"/>
      <c r="T7" s="315"/>
      <c r="U7" s="315"/>
      <c r="V7" s="315"/>
      <c r="W7" s="315"/>
      <c r="X7" s="315"/>
      <c r="Y7" s="316"/>
    </row>
    <row r="8" spans="1:25" ht="14.25">
      <c r="A8" s="12"/>
      <c r="B8" s="13" t="s">
        <v>3</v>
      </c>
      <c r="C8" s="17" t="s">
        <v>4</v>
      </c>
      <c r="D8" s="93"/>
      <c r="E8" s="17" t="s">
        <v>84</v>
      </c>
      <c r="F8" s="93"/>
      <c r="G8" s="78" t="s">
        <v>240</v>
      </c>
      <c r="H8" s="143" t="s">
        <v>248</v>
      </c>
      <c r="I8" s="144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2"/>
      <c r="B9" s="13" t="s">
        <v>5</v>
      </c>
      <c r="C9" s="17" t="s">
        <v>75</v>
      </c>
      <c r="D9" s="93"/>
      <c r="E9" s="17" t="s">
        <v>75</v>
      </c>
      <c r="F9" s="93"/>
      <c r="G9" s="145"/>
      <c r="H9" s="125"/>
      <c r="I9" s="125"/>
      <c r="J9" s="115"/>
      <c r="K9" s="131" t="s">
        <v>82</v>
      </c>
      <c r="L9" s="24" t="s">
        <v>89</v>
      </c>
      <c r="M9" s="29" t="s">
        <v>97</v>
      </c>
      <c r="N9" s="29" t="s">
        <v>98</v>
      </c>
      <c r="O9" s="29" t="s">
        <v>99</v>
      </c>
      <c r="P9" s="29" t="s">
        <v>100</v>
      </c>
      <c r="Q9" s="29" t="s">
        <v>101</v>
      </c>
      <c r="R9" s="29" t="s">
        <v>102</v>
      </c>
      <c r="S9" s="29" t="s">
        <v>103</v>
      </c>
      <c r="T9" s="29" t="s">
        <v>104</v>
      </c>
      <c r="U9" s="29" t="s">
        <v>109</v>
      </c>
      <c r="V9" s="29" t="s">
        <v>105</v>
      </c>
      <c r="W9" s="29" t="s">
        <v>106</v>
      </c>
      <c r="X9" s="29" t="s">
        <v>107</v>
      </c>
      <c r="Y9" s="29" t="s">
        <v>108</v>
      </c>
    </row>
    <row r="10" spans="1:25" ht="15">
      <c r="A10" s="18"/>
      <c r="B10" s="13" t="s">
        <v>8</v>
      </c>
      <c r="C10" s="17">
        <v>50</v>
      </c>
      <c r="D10" s="86">
        <f>0.55*C10</f>
        <v>27.500000000000004</v>
      </c>
      <c r="E10" s="19">
        <v>50</v>
      </c>
      <c r="F10" s="86">
        <f>0.55*E10</f>
        <v>27.500000000000004</v>
      </c>
      <c r="G10" s="141" t="s">
        <v>6</v>
      </c>
      <c r="H10" s="125"/>
      <c r="I10" s="125"/>
      <c r="J10" s="125"/>
      <c r="K10" s="146"/>
      <c r="L10" s="47">
        <v>2</v>
      </c>
      <c r="M10" s="47"/>
      <c r="N10" s="47"/>
      <c r="O10" s="47"/>
      <c r="P10" s="47">
        <v>3</v>
      </c>
      <c r="Q10" s="47"/>
      <c r="R10" s="47">
        <v>3</v>
      </c>
      <c r="S10" s="47"/>
      <c r="T10" s="48">
        <v>3</v>
      </c>
      <c r="U10" s="47"/>
      <c r="V10" s="47">
        <v>3</v>
      </c>
      <c r="W10" s="44">
        <v>2</v>
      </c>
      <c r="X10" s="44">
        <v>1</v>
      </c>
      <c r="Y10" s="44">
        <v>1</v>
      </c>
    </row>
    <row r="11" spans="1:25" ht="15">
      <c r="A11" s="12">
        <v>1</v>
      </c>
      <c r="B11" s="7">
        <v>170101110005</v>
      </c>
      <c r="C11" s="36">
        <v>50</v>
      </c>
      <c r="D11" s="75">
        <f>COUNTIF(C11:C55,"&gt;="&amp;D10)</f>
        <v>5</v>
      </c>
      <c r="E11" s="36">
        <v>10.5</v>
      </c>
      <c r="F11" s="75">
        <f>COUNTIF(E11:E55,"&gt;="&amp;F10)</f>
        <v>0</v>
      </c>
      <c r="G11" s="141" t="s">
        <v>7</v>
      </c>
      <c r="H11" s="125"/>
      <c r="I11" s="125"/>
      <c r="J11" s="125"/>
      <c r="K11" s="146"/>
      <c r="L11" s="49">
        <v>2</v>
      </c>
      <c r="M11" s="47"/>
      <c r="N11" s="47"/>
      <c r="O11" s="47"/>
      <c r="P11" s="50">
        <v>3</v>
      </c>
      <c r="Q11" s="47"/>
      <c r="R11" s="50">
        <v>3</v>
      </c>
      <c r="S11" s="47"/>
      <c r="T11" s="48">
        <v>3</v>
      </c>
      <c r="U11" s="47"/>
      <c r="V11" s="50">
        <v>3</v>
      </c>
      <c r="W11" s="44">
        <v>1</v>
      </c>
      <c r="X11" s="44">
        <v>2</v>
      </c>
      <c r="Y11" s="44">
        <v>1</v>
      </c>
    </row>
    <row r="12" spans="1:25" ht="15">
      <c r="A12" s="12">
        <v>2</v>
      </c>
      <c r="B12" s="7">
        <v>170101110005</v>
      </c>
      <c r="C12" s="36">
        <v>10</v>
      </c>
      <c r="D12" s="75">
        <f>D11/A22*100</f>
        <v>41.66666666666667</v>
      </c>
      <c r="E12" s="36">
        <v>2</v>
      </c>
      <c r="F12" s="75">
        <f>F11/A22*100</f>
        <v>0</v>
      </c>
      <c r="G12" s="141" t="s">
        <v>72</v>
      </c>
      <c r="H12" s="125"/>
      <c r="I12" s="125"/>
      <c r="J12" s="125"/>
      <c r="K12" s="146"/>
      <c r="L12" s="49">
        <v>2</v>
      </c>
      <c r="M12" s="47"/>
      <c r="N12" s="47"/>
      <c r="O12" s="47"/>
      <c r="P12" s="50">
        <v>3</v>
      </c>
      <c r="Q12" s="47"/>
      <c r="R12" s="50">
        <v>3</v>
      </c>
      <c r="S12" s="47"/>
      <c r="T12" s="48">
        <v>3</v>
      </c>
      <c r="U12" s="47"/>
      <c r="V12" s="50">
        <v>3</v>
      </c>
      <c r="W12" s="44">
        <v>2</v>
      </c>
      <c r="X12" s="44">
        <v>2</v>
      </c>
      <c r="Y12" s="44">
        <v>1</v>
      </c>
    </row>
    <row r="13" spans="1:25" ht="15">
      <c r="A13" s="12">
        <v>3</v>
      </c>
      <c r="B13" s="7">
        <v>170101110007</v>
      </c>
      <c r="C13" s="36">
        <v>8</v>
      </c>
      <c r="D13" s="36"/>
      <c r="E13" s="36">
        <v>2.5</v>
      </c>
      <c r="F13" s="36"/>
      <c r="G13" s="141" t="s">
        <v>73</v>
      </c>
      <c r="H13" s="125"/>
      <c r="I13" s="125"/>
      <c r="J13" s="125"/>
      <c r="K13" s="146"/>
      <c r="L13" s="49">
        <v>2</v>
      </c>
      <c r="M13" s="47"/>
      <c r="N13" s="47"/>
      <c r="O13" s="47"/>
      <c r="P13" s="50">
        <v>3</v>
      </c>
      <c r="Q13" s="47"/>
      <c r="R13" s="50">
        <v>3</v>
      </c>
      <c r="S13" s="47"/>
      <c r="T13" s="48">
        <v>3</v>
      </c>
      <c r="U13" s="47"/>
      <c r="V13" s="50">
        <v>3</v>
      </c>
      <c r="W13" s="44">
        <v>1</v>
      </c>
      <c r="X13" s="44">
        <v>2</v>
      </c>
      <c r="Y13" s="44">
        <v>1</v>
      </c>
    </row>
    <row r="14" spans="1:25" ht="15">
      <c r="A14" s="12">
        <v>4</v>
      </c>
      <c r="B14" s="7">
        <v>170101110007</v>
      </c>
      <c r="C14" s="36">
        <v>6</v>
      </c>
      <c r="D14" s="36"/>
      <c r="E14" s="36">
        <v>3</v>
      </c>
      <c r="F14" s="36"/>
      <c r="G14" s="141" t="s">
        <v>74</v>
      </c>
      <c r="H14" s="125"/>
      <c r="I14" s="125"/>
      <c r="J14" s="125"/>
      <c r="K14" s="146"/>
      <c r="L14" s="49">
        <v>2</v>
      </c>
      <c r="M14" s="47"/>
      <c r="N14" s="47"/>
      <c r="O14" s="47"/>
      <c r="P14" s="50">
        <v>3</v>
      </c>
      <c r="Q14" s="47"/>
      <c r="R14" s="50">
        <v>3</v>
      </c>
      <c r="S14" s="47"/>
      <c r="T14" s="48">
        <v>3</v>
      </c>
      <c r="U14" s="47"/>
      <c r="V14" s="50">
        <v>3</v>
      </c>
      <c r="W14" s="44">
        <v>1</v>
      </c>
      <c r="X14" s="44">
        <v>1</v>
      </c>
      <c r="Y14" s="44">
        <v>2</v>
      </c>
    </row>
    <row r="15" spans="1:25" ht="15">
      <c r="A15" s="12">
        <v>5</v>
      </c>
      <c r="B15" s="7">
        <v>170101110010</v>
      </c>
      <c r="C15" s="36">
        <v>8</v>
      </c>
      <c r="D15" s="36"/>
      <c r="E15" s="36">
        <v>1</v>
      </c>
      <c r="F15" s="83"/>
      <c r="G15" s="319" t="s">
        <v>259</v>
      </c>
      <c r="H15" s="340"/>
      <c r="I15" s="340"/>
      <c r="J15" s="341"/>
      <c r="K15" s="25"/>
      <c r="L15" s="189">
        <f aca="true" t="shared" si="0" ref="L15:Y15">AVERAGE(L10:L14)</f>
        <v>2</v>
      </c>
      <c r="M15" s="189"/>
      <c r="N15" s="189"/>
      <c r="O15" s="189"/>
      <c r="P15" s="189">
        <f t="shared" si="0"/>
        <v>3</v>
      </c>
      <c r="Q15" s="189"/>
      <c r="R15" s="189">
        <f t="shared" si="0"/>
        <v>3</v>
      </c>
      <c r="S15" s="189"/>
      <c r="T15" s="189">
        <f t="shared" si="0"/>
        <v>3</v>
      </c>
      <c r="U15" s="189"/>
      <c r="V15" s="189">
        <f t="shared" si="0"/>
        <v>3</v>
      </c>
      <c r="W15" s="189">
        <f t="shared" si="0"/>
        <v>1.4</v>
      </c>
      <c r="X15" s="189">
        <f t="shared" si="0"/>
        <v>1.6</v>
      </c>
      <c r="Y15" s="189">
        <f t="shared" si="0"/>
        <v>1.2</v>
      </c>
    </row>
    <row r="16" spans="1:25" ht="15">
      <c r="A16" s="12">
        <v>6</v>
      </c>
      <c r="B16" s="7">
        <v>170101110010</v>
      </c>
      <c r="C16" s="36">
        <v>6</v>
      </c>
      <c r="D16" s="36"/>
      <c r="E16" s="36">
        <v>2</v>
      </c>
      <c r="F16" s="83"/>
      <c r="G16" s="319" t="s">
        <v>83</v>
      </c>
      <c r="H16" s="320"/>
      <c r="I16" s="320"/>
      <c r="J16" s="321"/>
      <c r="K16" s="120"/>
      <c r="L16" s="120">
        <f aca="true" t="shared" si="1" ref="L16:Y16">L15*$H$7/100</f>
        <v>0.41666666666666674</v>
      </c>
      <c r="M16" s="120"/>
      <c r="N16" s="120"/>
      <c r="O16" s="120"/>
      <c r="P16" s="120">
        <f t="shared" si="1"/>
        <v>0.6250000000000001</v>
      </c>
      <c r="Q16" s="120"/>
      <c r="R16" s="120">
        <f t="shared" si="1"/>
        <v>0.6250000000000001</v>
      </c>
      <c r="S16" s="120"/>
      <c r="T16" s="120">
        <f t="shared" si="1"/>
        <v>0.6250000000000001</v>
      </c>
      <c r="U16" s="120"/>
      <c r="V16" s="120">
        <f t="shared" si="1"/>
        <v>0.6250000000000001</v>
      </c>
      <c r="W16" s="120">
        <f t="shared" si="1"/>
        <v>0.2916666666666667</v>
      </c>
      <c r="X16" s="120">
        <f t="shared" si="1"/>
        <v>0.33333333333333337</v>
      </c>
      <c r="Y16" s="120">
        <f t="shared" si="1"/>
        <v>0.25000000000000006</v>
      </c>
    </row>
    <row r="17" spans="1:25" ht="14.25">
      <c r="A17" s="12">
        <v>7</v>
      </c>
      <c r="B17" s="7">
        <v>170101110011</v>
      </c>
      <c r="C17" s="36">
        <v>40</v>
      </c>
      <c r="D17" s="36"/>
      <c r="E17" s="36">
        <v>4.5</v>
      </c>
      <c r="F17" s="84"/>
      <c r="G17" s="322" t="s">
        <v>119</v>
      </c>
      <c r="H17" s="323"/>
      <c r="I17" s="323"/>
      <c r="J17" s="32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2">
        <v>8</v>
      </c>
      <c r="B18" s="7">
        <v>170101110011</v>
      </c>
      <c r="C18" s="36">
        <v>10</v>
      </c>
      <c r="D18" s="36"/>
      <c r="E18" s="36">
        <v>2</v>
      </c>
      <c r="F18" s="85"/>
      <c r="G18" s="12"/>
      <c r="H18" s="12"/>
      <c r="I18" s="1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12">
        <v>9</v>
      </c>
      <c r="B19" s="7">
        <v>170101110013</v>
      </c>
      <c r="C19" s="36">
        <v>30</v>
      </c>
      <c r="D19" s="36"/>
      <c r="E19" s="36">
        <v>4.5</v>
      </c>
      <c r="F19" s="83"/>
      <c r="G19" s="332"/>
      <c r="H19" s="332"/>
      <c r="I19" s="332"/>
      <c r="J19" s="110"/>
      <c r="K19" s="110"/>
      <c r="L19" s="110"/>
      <c r="M19" s="11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2">
        <v>10</v>
      </c>
      <c r="B20" s="7">
        <v>170101110013</v>
      </c>
      <c r="C20" s="36">
        <v>8</v>
      </c>
      <c r="D20" s="36"/>
      <c r="E20" s="36">
        <v>3</v>
      </c>
      <c r="F20" s="83"/>
      <c r="G20" s="113"/>
      <c r="H20" s="329"/>
      <c r="I20" s="329"/>
      <c r="J20" s="110"/>
      <c r="K20" s="92"/>
      <c r="L20" s="110"/>
      <c r="M20" s="11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2">
        <v>11</v>
      </c>
      <c r="B21" s="7">
        <v>170101111015</v>
      </c>
      <c r="C21" s="36">
        <v>30</v>
      </c>
      <c r="D21" s="36"/>
      <c r="E21" s="36">
        <v>6</v>
      </c>
      <c r="F21" s="83"/>
      <c r="G21" s="113"/>
      <c r="H21" s="329"/>
      <c r="I21" s="329"/>
      <c r="J21" s="110"/>
      <c r="K21" s="110"/>
      <c r="L21" s="110"/>
      <c r="M21" s="110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>
      <c r="A22" s="12">
        <v>12</v>
      </c>
      <c r="B22" s="7">
        <v>170101111016</v>
      </c>
      <c r="C22" s="36">
        <v>30</v>
      </c>
      <c r="D22" s="36"/>
      <c r="E22" s="36">
        <v>2</v>
      </c>
      <c r="F22" s="85"/>
      <c r="G22" s="37"/>
      <c r="H22" s="37"/>
      <c r="I22" s="37"/>
      <c r="J22" s="110"/>
      <c r="K22" s="110"/>
      <c r="L22" s="110"/>
      <c r="M22" s="110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12"/>
      <c r="B23" s="7"/>
      <c r="C23" s="36"/>
      <c r="D23" s="36"/>
      <c r="E23" s="36"/>
      <c r="F23" s="85"/>
      <c r="G23" s="37"/>
      <c r="H23" s="37"/>
      <c r="I23" s="37"/>
      <c r="J23" s="110"/>
      <c r="K23" s="110"/>
      <c r="L23" s="110"/>
      <c r="M23" s="11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12"/>
      <c r="B24" s="7"/>
      <c r="C24" s="36"/>
      <c r="D24" s="36"/>
      <c r="E24" s="36"/>
      <c r="F24" s="85"/>
      <c r="G24" s="37"/>
      <c r="H24" s="110"/>
      <c r="I24" s="37"/>
      <c r="J24" s="37"/>
      <c r="K24" s="110"/>
      <c r="L24" s="110"/>
      <c r="M24" s="110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>
      <c r="A25" s="12"/>
      <c r="B25" s="7"/>
      <c r="C25" s="36"/>
      <c r="D25" s="36"/>
      <c r="E25" s="36"/>
      <c r="F25" s="85"/>
      <c r="G25" s="37"/>
      <c r="H25" s="110"/>
      <c r="I25" s="37"/>
      <c r="J25" s="37"/>
      <c r="K25" s="110"/>
      <c r="L25" s="110"/>
      <c r="M25" s="110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>
      <c r="A26" s="12"/>
      <c r="B26" s="7"/>
      <c r="C26" s="36"/>
      <c r="D26" s="36"/>
      <c r="E26" s="36"/>
      <c r="F26" s="85"/>
      <c r="G26" s="12"/>
      <c r="H26" s="1"/>
      <c r="I26" s="12"/>
      <c r="J26" s="1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12"/>
      <c r="B27" s="7"/>
      <c r="C27" s="36"/>
      <c r="D27" s="36"/>
      <c r="E27" s="36"/>
      <c r="F27" s="85"/>
      <c r="G27" s="12"/>
      <c r="H27" s="1"/>
      <c r="I27" s="12"/>
      <c r="J27" s="1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>
      <c r="A28" s="12"/>
      <c r="B28" s="7"/>
      <c r="C28" s="36"/>
      <c r="D28" s="36"/>
      <c r="E28" s="36"/>
      <c r="F28" s="85"/>
      <c r="G28" s="12"/>
      <c r="H28" s="1"/>
      <c r="I28" s="12"/>
      <c r="J28" s="1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>
      <c r="A29" s="12"/>
      <c r="B29" s="7"/>
      <c r="C29" s="36"/>
      <c r="D29" s="36"/>
      <c r="E29" s="36"/>
      <c r="F29" s="85"/>
      <c r="G29" s="12"/>
      <c r="H29" s="1"/>
      <c r="I29" s="12"/>
      <c r="J29" s="1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>
      <c r="A30" s="12"/>
      <c r="B30" s="7"/>
      <c r="C30" s="36"/>
      <c r="D30" s="36"/>
      <c r="E30" s="36"/>
      <c r="F30" s="85"/>
      <c r="G30" s="12"/>
      <c r="H30" s="1"/>
      <c r="I30" s="12"/>
      <c r="J30" s="1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>
      <c r="A31" s="12"/>
      <c r="B31" s="7"/>
      <c r="C31" s="36"/>
      <c r="D31" s="36"/>
      <c r="E31" s="36"/>
      <c r="F31" s="85"/>
      <c r="G31" s="12"/>
      <c r="H31" s="1"/>
      <c r="I31" s="12"/>
      <c r="J31" s="1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25">
      <c r="A32" s="12"/>
      <c r="B32" s="7"/>
      <c r="C32" s="36"/>
      <c r="D32" s="36"/>
      <c r="E32" s="36"/>
      <c r="F32" s="85"/>
      <c r="G32" s="12"/>
      <c r="H32" s="1"/>
      <c r="I32" s="12"/>
      <c r="J32" s="1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>
      <c r="A33" s="12"/>
      <c r="B33" s="7"/>
      <c r="C33" s="36"/>
      <c r="D33" s="36"/>
      <c r="E33" s="36"/>
      <c r="F33" s="85"/>
      <c r="G33" s="12"/>
      <c r="H33" s="1"/>
      <c r="I33" s="12"/>
      <c r="J33" s="1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25">
      <c r="A34" s="12"/>
      <c r="B34" s="7"/>
      <c r="C34" s="36"/>
      <c r="D34" s="36"/>
      <c r="E34" s="36"/>
      <c r="F34" s="85"/>
      <c r="G34" s="12"/>
      <c r="H34" s="1"/>
      <c r="I34" s="12"/>
      <c r="J34" s="1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>
      <c r="A35" s="12"/>
      <c r="B35" s="7"/>
      <c r="C35" s="36"/>
      <c r="D35" s="36"/>
      <c r="E35" s="36"/>
      <c r="F35" s="85"/>
      <c r="G35" s="12"/>
      <c r="H35" s="1"/>
      <c r="I35" s="12"/>
      <c r="J35" s="1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2"/>
      <c r="B36" s="7"/>
      <c r="C36" s="36"/>
      <c r="D36" s="36"/>
      <c r="E36" s="36"/>
      <c r="F36" s="85"/>
      <c r="G36" s="12"/>
      <c r="H36" s="1"/>
      <c r="I36" s="12"/>
      <c r="J36" s="1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>
      <c r="A37" s="12"/>
      <c r="B37" s="7"/>
      <c r="C37" s="36"/>
      <c r="D37" s="36"/>
      <c r="E37" s="36"/>
      <c r="F37" s="85"/>
      <c r="G37" s="12"/>
      <c r="H37" s="1"/>
      <c r="I37" s="12"/>
      <c r="J37" s="1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>
      <c r="A38" s="12"/>
      <c r="B38" s="7"/>
      <c r="C38" s="36"/>
      <c r="D38" s="36"/>
      <c r="E38" s="36"/>
      <c r="F38" s="85"/>
      <c r="G38" s="12"/>
      <c r="H38" s="1"/>
      <c r="I38" s="12"/>
      <c r="J38" s="1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42"/>
      <c r="B39" s="7"/>
      <c r="C39" s="36"/>
      <c r="D39" s="36"/>
      <c r="E39" s="36"/>
      <c r="F39" s="85"/>
      <c r="G39" s="12"/>
      <c r="H39" s="1"/>
      <c r="I39" s="12"/>
      <c r="J39" s="1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>
      <c r="A40" s="41"/>
      <c r="B40" s="7"/>
      <c r="C40" s="43"/>
      <c r="D40" s="43"/>
      <c r="E40" s="43"/>
      <c r="F40" s="128"/>
      <c r="G40" s="12"/>
      <c r="H40" s="1"/>
      <c r="I40" s="12"/>
      <c r="J40" s="1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>
      <c r="A41" s="41"/>
      <c r="B41" s="43"/>
      <c r="C41" s="39"/>
      <c r="D41" s="39"/>
      <c r="E41" s="39"/>
      <c r="F41" s="129"/>
      <c r="G41" s="12"/>
      <c r="H41" s="1"/>
      <c r="I41" s="12"/>
      <c r="J41" s="1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>
      <c r="A42" s="41"/>
      <c r="B42" s="43"/>
      <c r="C42" s="43"/>
      <c r="D42" s="43"/>
      <c r="E42" s="43"/>
      <c r="F42" s="128"/>
      <c r="G42" s="12"/>
      <c r="H42" s="1"/>
      <c r="I42" s="12"/>
      <c r="J42" s="1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>
      <c r="A43" s="41"/>
      <c r="B43" s="43"/>
      <c r="C43" s="43"/>
      <c r="D43" s="43"/>
      <c r="E43" s="43"/>
      <c r="F43" s="128"/>
      <c r="G43" s="12"/>
      <c r="H43" s="1"/>
      <c r="I43" s="12"/>
      <c r="J43" s="1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25">
      <c r="A44" s="41"/>
      <c r="B44" s="43"/>
      <c r="C44" s="43"/>
      <c r="D44" s="43"/>
      <c r="E44" s="43"/>
      <c r="F44" s="128"/>
      <c r="G44" s="12"/>
      <c r="H44" s="1"/>
      <c r="I44" s="12"/>
      <c r="J44" s="1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>
      <c r="A45" s="41"/>
      <c r="B45" s="43"/>
      <c r="C45" s="43"/>
      <c r="D45" s="43"/>
      <c r="E45" s="43"/>
      <c r="F45" s="128"/>
      <c r="G45" s="12"/>
      <c r="H45" s="1"/>
      <c r="I45" s="12"/>
      <c r="J45" s="1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25">
      <c r="A46" s="41"/>
      <c r="B46" s="43"/>
      <c r="C46" s="43"/>
      <c r="D46" s="43"/>
      <c r="E46" s="43"/>
      <c r="F46" s="128"/>
      <c r="G46" s="12"/>
      <c r="H46" s="1"/>
      <c r="I46" s="12"/>
      <c r="J46" s="1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4.25">
      <c r="A47" s="41"/>
      <c r="B47" s="43"/>
      <c r="C47" s="43"/>
      <c r="D47" s="43"/>
      <c r="E47" s="43"/>
      <c r="F47" s="128"/>
      <c r="G47" s="12"/>
      <c r="H47" s="1"/>
      <c r="I47" s="12"/>
      <c r="J47" s="1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.25">
      <c r="A48" s="41"/>
      <c r="B48" s="43"/>
      <c r="C48" s="43"/>
      <c r="D48" s="43"/>
      <c r="E48" s="43"/>
      <c r="F48" s="128"/>
      <c r="G48" s="12"/>
      <c r="H48" s="1"/>
      <c r="I48" s="12"/>
      <c r="J48" s="1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4.25">
      <c r="A49" s="41"/>
      <c r="B49" s="43"/>
      <c r="C49" s="43"/>
      <c r="D49" s="43"/>
      <c r="E49" s="43"/>
      <c r="F49" s="128"/>
      <c r="G49" s="12"/>
      <c r="H49" s="1"/>
      <c r="I49" s="12"/>
      <c r="J49" s="1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4.25">
      <c r="A50" s="41"/>
      <c r="B50" s="43"/>
      <c r="C50" s="43"/>
      <c r="D50" s="43"/>
      <c r="E50" s="43"/>
      <c r="F50" s="128"/>
      <c r="G50" s="12"/>
      <c r="H50" s="1"/>
      <c r="I50" s="12"/>
      <c r="J50" s="1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10" ht="14.25">
      <c r="A51" s="37"/>
      <c r="B51" s="40"/>
      <c r="C51" s="43"/>
      <c r="D51" s="43"/>
      <c r="E51" s="43"/>
      <c r="F51" s="128"/>
      <c r="I51" s="12"/>
      <c r="J51" s="12"/>
    </row>
    <row r="52" spans="1:10" ht="14.25">
      <c r="A52" s="37"/>
      <c r="B52" s="40"/>
      <c r="C52" s="38"/>
      <c r="D52" s="38"/>
      <c r="E52" s="38"/>
      <c r="F52" s="130"/>
      <c r="I52" s="12"/>
      <c r="J52" s="12"/>
    </row>
    <row r="53" spans="1:10" ht="14.25">
      <c r="A53" s="37"/>
      <c r="B53" s="40"/>
      <c r="C53" s="38"/>
      <c r="D53" s="38"/>
      <c r="E53" s="38"/>
      <c r="F53" s="130"/>
      <c r="I53" s="12"/>
      <c r="J53" s="12"/>
    </row>
    <row r="54" spans="1:9" ht="14.25">
      <c r="A54" s="37"/>
      <c r="B54" s="40"/>
      <c r="C54" s="38"/>
      <c r="D54" s="38"/>
      <c r="E54" s="38"/>
      <c r="F54" s="130"/>
      <c r="I54" s="12"/>
    </row>
    <row r="55" spans="1:9" ht="14.25">
      <c r="A55" s="37"/>
      <c r="B55" s="40"/>
      <c r="C55" s="38"/>
      <c r="D55" s="38"/>
      <c r="E55" s="38"/>
      <c r="F55" s="130"/>
      <c r="I55" s="12"/>
    </row>
    <row r="56" ht="14.25">
      <c r="I56" s="12"/>
    </row>
    <row r="57" ht="14.25">
      <c r="I57" s="12"/>
    </row>
    <row r="58" ht="14.25">
      <c r="I58" s="12"/>
    </row>
    <row r="59" ht="14.25">
      <c r="I59" s="12"/>
    </row>
    <row r="60" ht="14.25">
      <c r="I60" s="12"/>
    </row>
    <row r="61" ht="14.25">
      <c r="I61" s="12"/>
    </row>
    <row r="62" ht="14.25">
      <c r="I62" s="12"/>
    </row>
    <row r="63" ht="14.25">
      <c r="I63" s="12"/>
    </row>
    <row r="64" ht="14.25">
      <c r="I64" s="12"/>
    </row>
    <row r="65" ht="14.25">
      <c r="I65" s="12"/>
    </row>
    <row r="66" ht="14.25">
      <c r="I66" s="12"/>
    </row>
    <row r="67" ht="14.25">
      <c r="I67" s="12"/>
    </row>
    <row r="68" ht="14.25">
      <c r="I68" s="12"/>
    </row>
  </sheetData>
  <sheetProtection/>
  <mergeCells count="12">
    <mergeCell ref="A1:E1"/>
    <mergeCell ref="A2:E2"/>
    <mergeCell ref="A3:E3"/>
    <mergeCell ref="Q3:Y7"/>
    <mergeCell ref="A4:E4"/>
    <mergeCell ref="A5:E5"/>
    <mergeCell ref="G15:J15"/>
    <mergeCell ref="G16:J16"/>
    <mergeCell ref="G17:J17"/>
    <mergeCell ref="G19:I19"/>
    <mergeCell ref="H20:I20"/>
    <mergeCell ref="H21:I2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LCLAB01</dc:creator>
  <cp:keywords/>
  <dc:description/>
  <cp:lastModifiedBy>HP</cp:lastModifiedBy>
  <dcterms:created xsi:type="dcterms:W3CDTF">2021-09-06T09:19:21Z</dcterms:created>
  <dcterms:modified xsi:type="dcterms:W3CDTF">2022-11-19T09:44:49Z</dcterms:modified>
  <cp:category/>
  <cp:version/>
  <cp:contentType/>
  <cp:contentStatus/>
</cp:coreProperties>
</file>