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ET\ECE\"/>
    </mc:Choice>
  </mc:AlternateContent>
  <bookViews>
    <workbookView xWindow="0" yWindow="0" windowWidth="19170" windowHeight="6450" firstSheet="72" activeTab="75"/>
  </bookViews>
  <sheets>
    <sheet name="5GMobileComm" sheetId="2" r:id="rId1"/>
    <sheet name="Acct&amp;Finance1" sheetId="1" r:id="rId2"/>
    <sheet name="ACS1" sheetId="4" r:id="rId3"/>
    <sheet name="AEC" sheetId="3" r:id="rId4"/>
    <sheet name="AEC_Lab" sheetId="5" r:id="rId5"/>
    <sheet name="AEM" sheetId="6" r:id="rId6"/>
    <sheet name="Antenna&amp;WP" sheetId="7" r:id="rId7"/>
    <sheet name="Antenna&amp;Mnfc" sheetId="8" r:id="rId8"/>
    <sheet name="APBSD" sheetId="9" r:id="rId9"/>
    <sheet name="BEELab" sheetId="10" r:id="rId10"/>
    <sheet name="BEE" sheetId="11" r:id="rId11"/>
    <sheet name="BELLab" sheetId="12" r:id="rId12"/>
    <sheet name="BEL" sheetId="13" r:id="rId13"/>
    <sheet name="BasicMech&amp;PropofMatter" sheetId="14" r:id="rId14"/>
    <sheet name="BEaContb" sheetId="15" r:id="rId15"/>
    <sheet name="BussinessComm" sheetId="16" r:id="rId16"/>
    <sheet name="CellSite&amp;BTS" sheetId="17" r:id="rId17"/>
    <sheet name="CommPracLab1" sheetId="18" r:id="rId18"/>
    <sheet name="CommPracLabII" sheetId="19" r:id="rId19"/>
    <sheet name="ComplxAnalysis" sheetId="20" r:id="rId20"/>
    <sheet name="ComptVision" sheetId="21" r:id="rId21"/>
    <sheet name="ControlSysEngg" sheetId="22" r:id="rId22"/>
    <sheet name="CreativeWritting" sheetId="23" r:id="rId23"/>
    <sheet name="DAVP" sheetId="24" r:id="rId24"/>
    <sheet name="DCS" sheetId="25" r:id="rId25"/>
    <sheet name="DiffEqn" sheetId="26" r:id="rId26"/>
    <sheet name="DECLab" sheetId="27" r:id="rId27"/>
    <sheet name="DEC" sheetId="28" r:id="rId28"/>
    <sheet name="DSDVerilog" sheetId="29" r:id="rId29"/>
    <sheet name="DIP" sheetId="30" r:id="rId30"/>
    <sheet name="DP" sheetId="31" r:id="rId31"/>
    <sheet name="DSC++" sheetId="32" r:id="rId32"/>
    <sheet name="DSP" sheetId="33" r:id="rId33"/>
    <sheet name="Economics" sheetId="34" r:id="rId34"/>
    <sheet name="ELBBB" sheetId="35" r:id="rId35"/>
    <sheet name="ELCWS-I" sheetId="36" r:id="rId36"/>
    <sheet name="ELCWS-II" sheetId="37" r:id="rId37"/>
    <sheet name="EmFT&amp;TL" sheetId="38" r:id="rId38"/>
    <sheet name="EmInterference&amp;Compatibilty" sheetId="39" r:id="rId39"/>
    <sheet name="English for Competition" sheetId="40" r:id="rId40"/>
    <sheet name="Environmental Science" sheetId="41" r:id="rId41"/>
    <sheet name="ESD" sheetId="42" r:id="rId42"/>
    <sheet name="ESDL" sheetId="43" r:id="rId43"/>
    <sheet name="FoundationInEnglish" sheetId="44" r:id="rId44"/>
    <sheet name="IIOA" sheetId="45" r:id="rId45"/>
    <sheet name="IT" sheetId="46" r:id="rId46"/>
    <sheet name="IT_En_Comm" sheetId="47" r:id="rId47"/>
    <sheet name="LA&amp;VC" sheetId="48" r:id="rId48"/>
    <sheet name="LSDevI" sheetId="49" r:id="rId49"/>
    <sheet name="LKDD" sheetId="50" r:id="rId50"/>
    <sheet name="LSDevII" sheetId="51" r:id="rId51"/>
    <sheet name="LSP" sheetId="52" r:id="rId52"/>
    <sheet name="MarktMng" sheetId="53" r:id="rId53"/>
    <sheet name="MATLAB_Elec" sheetId="54" r:id="rId54"/>
    <sheet name="Mw_Radar" sheetId="55" r:id="rId55"/>
    <sheet name="MLUP" sheetId="56" r:id="rId56"/>
    <sheet name="MobComm" sheetId="57" r:id="rId57"/>
    <sheet name="NwAS" sheetId="58" r:id="rId58"/>
    <sheet name="OOPS" sheetId="59" r:id="rId59"/>
    <sheet name="Optics&amp;OpFiber" sheetId="60" r:id="rId60"/>
    <sheet name="PDSM" sheetId="61" r:id="rId61"/>
    <sheet name="PersDevp" sheetId="62" r:id="rId62"/>
    <sheet name="PWComm" sheetId="63" r:id="rId63"/>
    <sheet name="Prog_C++" sheetId="64" r:id="rId64"/>
    <sheet name="Prog_C" sheetId="65" r:id="rId65"/>
    <sheet name="PythonProg" sheetId="66" r:id="rId66"/>
    <sheet name="RAROS" sheetId="67" r:id="rId67"/>
    <sheet name="RF_plan_Drive" sheetId="68" r:id="rId68"/>
    <sheet name="SatComm" sheetId="69" r:id="rId69"/>
    <sheet name="Sig&amp;Sys" sheetId="70" r:id="rId70"/>
    <sheet name="Sig&amp;SysLab" sheetId="71" r:id="rId71"/>
    <sheet name="SolarPVInstl" sheetId="72" r:id="rId72"/>
    <sheet name="SummerIntern" sheetId="73" r:id="rId73"/>
    <sheet name="Dymola" sheetId="74" r:id="rId74"/>
    <sheet name="VLSIDesign" sheetId="75" r:id="rId75"/>
    <sheet name="WirelessCommForIIOT" sheetId="76" r:id="rId76"/>
  </sheets>
  <externalReferences>
    <externalReference r:id="rId7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76" l="1"/>
  <c r="S15" i="76"/>
  <c r="P15" i="76"/>
  <c r="H15" i="76"/>
  <c r="V14" i="76"/>
  <c r="V15" i="76" s="1"/>
  <c r="U14" i="76"/>
  <c r="U15" i="76" s="1"/>
  <c r="T14" i="76"/>
  <c r="S14" i="76"/>
  <c r="R14" i="76"/>
  <c r="R15" i="76" s="1"/>
  <c r="Q14" i="76"/>
  <c r="Q15" i="76" s="1"/>
  <c r="P14" i="76"/>
  <c r="O14" i="76"/>
  <c r="O15" i="76" s="1"/>
  <c r="N14" i="76"/>
  <c r="N15" i="76" s="1"/>
  <c r="M14" i="76"/>
  <c r="M15" i="76" s="1"/>
  <c r="L14" i="76"/>
  <c r="L15" i="76" s="1"/>
  <c r="K14" i="76"/>
  <c r="K15" i="76" s="1"/>
  <c r="J14" i="76"/>
  <c r="J15" i="76" s="1"/>
  <c r="I14" i="76"/>
  <c r="I15" i="76" s="1"/>
  <c r="H14" i="76"/>
  <c r="F8" i="76"/>
  <c r="F9" i="76" s="1"/>
  <c r="F10" i="76" s="1"/>
  <c r="H6" i="76" s="1"/>
  <c r="D8" i="76"/>
  <c r="D9" i="76" s="1"/>
  <c r="D10" i="76" s="1"/>
  <c r="H5" i="76" s="1"/>
  <c r="H7" i="76" s="1"/>
  <c r="F6" i="76"/>
  <c r="D6" i="76"/>
  <c r="R15" i="75"/>
  <c r="O15" i="75"/>
  <c r="J15" i="75"/>
  <c r="V14" i="75"/>
  <c r="V15" i="75" s="1"/>
  <c r="U14" i="75"/>
  <c r="U15" i="75" s="1"/>
  <c r="T14" i="75"/>
  <c r="T15" i="75" s="1"/>
  <c r="S14" i="75"/>
  <c r="S15" i="75" s="1"/>
  <c r="R14" i="75"/>
  <c r="Q14" i="75"/>
  <c r="Q15" i="75" s="1"/>
  <c r="P14" i="75"/>
  <c r="P15" i="75" s="1"/>
  <c r="O14" i="75"/>
  <c r="N14" i="75"/>
  <c r="N15" i="75" s="1"/>
  <c r="M14" i="75"/>
  <c r="M15" i="75" s="1"/>
  <c r="L14" i="75"/>
  <c r="L15" i="75" s="1"/>
  <c r="K14" i="75"/>
  <c r="K15" i="75" s="1"/>
  <c r="J14" i="75"/>
  <c r="I14" i="75"/>
  <c r="I15" i="75" s="1"/>
  <c r="H14" i="75"/>
  <c r="H15" i="75" s="1"/>
  <c r="F8" i="75"/>
  <c r="F9" i="75" s="1"/>
  <c r="F10" i="75" s="1"/>
  <c r="D8" i="75"/>
  <c r="D9" i="75" s="1"/>
  <c r="D10" i="75" s="1"/>
  <c r="H7" i="75"/>
  <c r="H6" i="75"/>
  <c r="F6" i="75"/>
  <c r="D6" i="75"/>
  <c r="H5" i="75"/>
  <c r="T17" i="74"/>
  <c r="S17" i="74"/>
  <c r="P17" i="74"/>
  <c r="N17" i="74"/>
  <c r="H17" i="74"/>
  <c r="V16" i="74"/>
  <c r="V17" i="74" s="1"/>
  <c r="U16" i="74"/>
  <c r="U17" i="74" s="1"/>
  <c r="T16" i="74"/>
  <c r="S16" i="74"/>
  <c r="R16" i="74"/>
  <c r="R17" i="74" s="1"/>
  <c r="Q16" i="74"/>
  <c r="Q17" i="74" s="1"/>
  <c r="P16" i="74"/>
  <c r="O16" i="74"/>
  <c r="O17" i="74" s="1"/>
  <c r="N16" i="74"/>
  <c r="M16" i="74"/>
  <c r="M17" i="74" s="1"/>
  <c r="L16" i="74"/>
  <c r="L17" i="74" s="1"/>
  <c r="K16" i="74"/>
  <c r="K17" i="74" s="1"/>
  <c r="J16" i="74"/>
  <c r="J17" i="74" s="1"/>
  <c r="I16" i="74"/>
  <c r="I17" i="74" s="1"/>
  <c r="H16" i="74"/>
  <c r="F9" i="74"/>
  <c r="F8" i="74"/>
  <c r="D8" i="74"/>
  <c r="D9" i="74" s="1"/>
  <c r="D10" i="74" s="1"/>
  <c r="H5" i="74" s="1"/>
  <c r="H7" i="74" s="1"/>
  <c r="F6" i="74"/>
  <c r="F10" i="74" s="1"/>
  <c r="H6" i="74" s="1"/>
  <c r="D6" i="74"/>
  <c r="R15" i="73"/>
  <c r="Q15" i="73"/>
  <c r="O15" i="73"/>
  <c r="N15" i="73"/>
  <c r="M15" i="73"/>
  <c r="I15" i="73"/>
  <c r="H15" i="73"/>
  <c r="V14" i="73"/>
  <c r="V15" i="73" s="1"/>
  <c r="U14" i="73"/>
  <c r="U15" i="73" s="1"/>
  <c r="T14" i="73"/>
  <c r="S14" i="73"/>
  <c r="S15" i="73" s="1"/>
  <c r="R14" i="73"/>
  <c r="Q14" i="73"/>
  <c r="P14" i="73"/>
  <c r="O14" i="73"/>
  <c r="N14" i="73"/>
  <c r="M14" i="73"/>
  <c r="L14" i="73"/>
  <c r="L15" i="73" s="1"/>
  <c r="K14" i="73"/>
  <c r="K15" i="73" s="1"/>
  <c r="J14" i="73"/>
  <c r="J15" i="73" s="1"/>
  <c r="I14" i="73"/>
  <c r="H14" i="73"/>
  <c r="F9" i="73"/>
  <c r="F10" i="73" s="1"/>
  <c r="H6" i="73" s="1"/>
  <c r="D9" i="73"/>
  <c r="D10" i="73" s="1"/>
  <c r="H5" i="73" s="1"/>
  <c r="H7" i="73" s="1"/>
  <c r="F8" i="73"/>
  <c r="D8" i="73"/>
  <c r="F6" i="73"/>
  <c r="D6" i="73"/>
  <c r="N15" i="72"/>
  <c r="M15" i="72"/>
  <c r="V14" i="72"/>
  <c r="V15" i="72" s="1"/>
  <c r="U14" i="72"/>
  <c r="U15" i="72" s="1"/>
  <c r="S14" i="72"/>
  <c r="S15" i="72" s="1"/>
  <c r="R14" i="72"/>
  <c r="R15" i="72" s="1"/>
  <c r="Q14" i="72"/>
  <c r="Q15" i="72" s="1"/>
  <c r="O14" i="72"/>
  <c r="O15" i="72" s="1"/>
  <c r="N14" i="72"/>
  <c r="M14" i="72"/>
  <c r="L14" i="72"/>
  <c r="L15" i="72" s="1"/>
  <c r="K14" i="72"/>
  <c r="K15" i="72" s="1"/>
  <c r="J14" i="72"/>
  <c r="J15" i="72" s="1"/>
  <c r="I14" i="72"/>
  <c r="I15" i="72" s="1"/>
  <c r="H14" i="72"/>
  <c r="H15" i="72" s="1"/>
  <c r="F8" i="72"/>
  <c r="F9" i="72" s="1"/>
  <c r="F10" i="72" s="1"/>
  <c r="H6" i="72" s="1"/>
  <c r="D8" i="72"/>
  <c r="D9" i="72" s="1"/>
  <c r="D10" i="72" s="1"/>
  <c r="H5" i="72" s="1"/>
  <c r="F6" i="72"/>
  <c r="D6" i="72"/>
  <c r="T15" i="71"/>
  <c r="S15" i="71"/>
  <c r="Q15" i="71"/>
  <c r="P15" i="71"/>
  <c r="I15" i="71"/>
  <c r="H15" i="71"/>
  <c r="V14" i="71"/>
  <c r="V15" i="71" s="1"/>
  <c r="U14" i="71"/>
  <c r="U15" i="71" s="1"/>
  <c r="T14" i="71"/>
  <c r="S14" i="71"/>
  <c r="R14" i="71"/>
  <c r="R15" i="71" s="1"/>
  <c r="Q14" i="71"/>
  <c r="P14" i="71"/>
  <c r="O14" i="71"/>
  <c r="O15" i="71" s="1"/>
  <c r="N14" i="71"/>
  <c r="N15" i="71" s="1"/>
  <c r="M14" i="71"/>
  <c r="M15" i="71" s="1"/>
  <c r="L14" i="71"/>
  <c r="L15" i="71" s="1"/>
  <c r="J14" i="71"/>
  <c r="J15" i="71" s="1"/>
  <c r="I14" i="71"/>
  <c r="H14" i="71"/>
  <c r="K11" i="71"/>
  <c r="K14" i="71" s="1"/>
  <c r="K15" i="71" s="1"/>
  <c r="D9" i="71"/>
  <c r="D10" i="71" s="1"/>
  <c r="H5" i="71" s="1"/>
  <c r="F8" i="71"/>
  <c r="F9" i="71" s="1"/>
  <c r="F10" i="71" s="1"/>
  <c r="H6" i="71" s="1"/>
  <c r="D8" i="71"/>
  <c r="F6" i="71"/>
  <c r="D6" i="71"/>
  <c r="T16" i="70"/>
  <c r="S16" i="70"/>
  <c r="O16" i="70"/>
  <c r="V15" i="70"/>
  <c r="V16" i="70" s="1"/>
  <c r="U15" i="70"/>
  <c r="U16" i="70" s="1"/>
  <c r="T15" i="70"/>
  <c r="S15" i="70"/>
  <c r="R15" i="70"/>
  <c r="R16" i="70" s="1"/>
  <c r="Q15" i="70"/>
  <c r="Q16" i="70" s="1"/>
  <c r="P15" i="70"/>
  <c r="P16" i="70" s="1"/>
  <c r="O15" i="70"/>
  <c r="N15" i="70"/>
  <c r="N16" i="70" s="1"/>
  <c r="M15" i="70"/>
  <c r="M16" i="70" s="1"/>
  <c r="L15" i="70"/>
  <c r="L16" i="70" s="1"/>
  <c r="K15" i="70"/>
  <c r="K16" i="70" s="1"/>
  <c r="J15" i="70"/>
  <c r="J16" i="70" s="1"/>
  <c r="I15" i="70"/>
  <c r="I16" i="70" s="1"/>
  <c r="H15" i="70"/>
  <c r="H16" i="70" s="1"/>
  <c r="F8" i="70"/>
  <c r="F9" i="70" s="1"/>
  <c r="F10" i="70" s="1"/>
  <c r="H6" i="70" s="1"/>
  <c r="D8" i="70"/>
  <c r="D9" i="70" s="1"/>
  <c r="D10" i="70" s="1"/>
  <c r="H5" i="70" s="1"/>
  <c r="H7" i="70" s="1"/>
  <c r="F6" i="70"/>
  <c r="D6" i="70"/>
  <c r="T15" i="69"/>
  <c r="S15" i="69"/>
  <c r="O15" i="69"/>
  <c r="V14" i="69"/>
  <c r="V15" i="69" s="1"/>
  <c r="U14" i="69"/>
  <c r="U15" i="69" s="1"/>
  <c r="T14" i="69"/>
  <c r="S14" i="69"/>
  <c r="R14" i="69"/>
  <c r="R15" i="69" s="1"/>
  <c r="Q14" i="69"/>
  <c r="Q15" i="69" s="1"/>
  <c r="P14" i="69"/>
  <c r="P15" i="69" s="1"/>
  <c r="O14" i="69"/>
  <c r="N14" i="69"/>
  <c r="N15" i="69" s="1"/>
  <c r="M14" i="69"/>
  <c r="M15" i="69" s="1"/>
  <c r="L14" i="69"/>
  <c r="L15" i="69" s="1"/>
  <c r="K14" i="69"/>
  <c r="K15" i="69" s="1"/>
  <c r="J14" i="69"/>
  <c r="J15" i="69" s="1"/>
  <c r="I14" i="69"/>
  <c r="I15" i="69" s="1"/>
  <c r="H14" i="69"/>
  <c r="H15" i="69" s="1"/>
  <c r="F9" i="69"/>
  <c r="F10" i="69" s="1"/>
  <c r="H6" i="69" s="1"/>
  <c r="D9" i="69"/>
  <c r="D10" i="69" s="1"/>
  <c r="H5" i="69" s="1"/>
  <c r="H7" i="69" s="1"/>
  <c r="F8" i="69"/>
  <c r="D8" i="69"/>
  <c r="F6" i="69"/>
  <c r="D6" i="69"/>
  <c r="U15" i="68"/>
  <c r="T15" i="68"/>
  <c r="S15" i="68"/>
  <c r="P15" i="68"/>
  <c r="M15" i="68"/>
  <c r="H15" i="68"/>
  <c r="V14" i="68"/>
  <c r="V15" i="68" s="1"/>
  <c r="U14" i="68"/>
  <c r="T14" i="68"/>
  <c r="S14" i="68"/>
  <c r="R14" i="68"/>
  <c r="R15" i="68" s="1"/>
  <c r="Q14" i="68"/>
  <c r="Q15" i="68" s="1"/>
  <c r="P14" i="68"/>
  <c r="O14" i="68"/>
  <c r="O15" i="68" s="1"/>
  <c r="N14" i="68"/>
  <c r="N15" i="68" s="1"/>
  <c r="M14" i="68"/>
  <c r="L14" i="68"/>
  <c r="L15" i="68" s="1"/>
  <c r="K14" i="68"/>
  <c r="K15" i="68" s="1"/>
  <c r="J14" i="68"/>
  <c r="J15" i="68" s="1"/>
  <c r="I14" i="68"/>
  <c r="I15" i="68" s="1"/>
  <c r="H14" i="68"/>
  <c r="D9" i="68"/>
  <c r="D10" i="68" s="1"/>
  <c r="H5" i="68" s="1"/>
  <c r="F8" i="68"/>
  <c r="F9" i="68" s="1"/>
  <c r="F10" i="68" s="1"/>
  <c r="H6" i="68" s="1"/>
  <c r="D8" i="68"/>
  <c r="F6" i="68"/>
  <c r="D6" i="68"/>
  <c r="T15" i="67"/>
  <c r="S15" i="67"/>
  <c r="R15" i="67"/>
  <c r="O15" i="67"/>
  <c r="J15" i="67"/>
  <c r="V14" i="67"/>
  <c r="V15" i="67" s="1"/>
  <c r="U14" i="67"/>
  <c r="U15" i="67" s="1"/>
  <c r="T14" i="67"/>
  <c r="S14" i="67"/>
  <c r="R14" i="67"/>
  <c r="Q14" i="67"/>
  <c r="Q15" i="67" s="1"/>
  <c r="P14" i="67"/>
  <c r="P15" i="67" s="1"/>
  <c r="O14" i="67"/>
  <c r="N14" i="67"/>
  <c r="N15" i="67" s="1"/>
  <c r="M14" i="67"/>
  <c r="M15" i="67" s="1"/>
  <c r="L14" i="67"/>
  <c r="L15" i="67" s="1"/>
  <c r="K14" i="67"/>
  <c r="K15" i="67" s="1"/>
  <c r="J14" i="67"/>
  <c r="I14" i="67"/>
  <c r="I15" i="67" s="1"/>
  <c r="H14" i="67"/>
  <c r="H15" i="67" s="1"/>
  <c r="F8" i="67"/>
  <c r="F9" i="67" s="1"/>
  <c r="F10" i="67" s="1"/>
  <c r="H6" i="67" s="1"/>
  <c r="D8" i="67"/>
  <c r="D9" i="67" s="1"/>
  <c r="D10" i="67" s="1"/>
  <c r="H5" i="67" s="1"/>
  <c r="H7" i="67" s="1"/>
  <c r="F6" i="67"/>
  <c r="D6" i="67"/>
  <c r="M16" i="66"/>
  <c r="L16" i="66"/>
  <c r="V15" i="66"/>
  <c r="V16" i="66" s="1"/>
  <c r="U15" i="66"/>
  <c r="U16" i="66" s="1"/>
  <c r="T15" i="66"/>
  <c r="S15" i="66"/>
  <c r="S16" i="66" s="1"/>
  <c r="R15" i="66"/>
  <c r="R16" i="66" s="1"/>
  <c r="Q15" i="66"/>
  <c r="Q16" i="66" s="1"/>
  <c r="P15" i="66"/>
  <c r="O15" i="66"/>
  <c r="O16" i="66" s="1"/>
  <c r="N15" i="66"/>
  <c r="N16" i="66" s="1"/>
  <c r="M15" i="66"/>
  <c r="L15" i="66"/>
  <c r="K15" i="66"/>
  <c r="K16" i="66" s="1"/>
  <c r="J15" i="66"/>
  <c r="J16" i="66" s="1"/>
  <c r="I15" i="66"/>
  <c r="I16" i="66" s="1"/>
  <c r="H15" i="66"/>
  <c r="H16" i="66" s="1"/>
  <c r="D9" i="66"/>
  <c r="D10" i="66" s="1"/>
  <c r="H5" i="66" s="1"/>
  <c r="F8" i="66"/>
  <c r="F9" i="66" s="1"/>
  <c r="F10" i="66" s="1"/>
  <c r="H6" i="66" s="1"/>
  <c r="D8" i="66"/>
  <c r="F6" i="66"/>
  <c r="D6" i="66"/>
  <c r="T15" i="65"/>
  <c r="S15" i="65"/>
  <c r="R15" i="65"/>
  <c r="Q15" i="65"/>
  <c r="P15" i="65"/>
  <c r="O15" i="65"/>
  <c r="L15" i="65"/>
  <c r="J15" i="65"/>
  <c r="I15" i="65"/>
  <c r="H15" i="65"/>
  <c r="V14" i="65"/>
  <c r="V15" i="65" s="1"/>
  <c r="U14" i="65"/>
  <c r="U15" i="65" s="1"/>
  <c r="T14" i="65"/>
  <c r="S14" i="65"/>
  <c r="R14" i="65"/>
  <c r="Q14" i="65"/>
  <c r="P14" i="65"/>
  <c r="O14" i="65"/>
  <c r="N14" i="65"/>
  <c r="N15" i="65" s="1"/>
  <c r="M14" i="65"/>
  <c r="M15" i="65" s="1"/>
  <c r="L14" i="65"/>
  <c r="K14" i="65"/>
  <c r="K15" i="65" s="1"/>
  <c r="J14" i="65"/>
  <c r="I14" i="65"/>
  <c r="H14" i="65"/>
  <c r="F8" i="65"/>
  <c r="F9" i="65" s="1"/>
  <c r="F10" i="65" s="1"/>
  <c r="H6" i="65" s="1"/>
  <c r="D8" i="65"/>
  <c r="D9" i="65" s="1"/>
  <c r="D10" i="65" s="1"/>
  <c r="H5" i="65" s="1"/>
  <c r="H7" i="65" s="1"/>
  <c r="F6" i="65"/>
  <c r="D6" i="65"/>
  <c r="Q17" i="64"/>
  <c r="N17" i="64"/>
  <c r="M17" i="64"/>
  <c r="H17" i="64"/>
  <c r="V16" i="64"/>
  <c r="V17" i="64" s="1"/>
  <c r="U16" i="64"/>
  <c r="U17" i="64" s="1"/>
  <c r="S16" i="64"/>
  <c r="S17" i="64" s="1"/>
  <c r="R16" i="64"/>
  <c r="R17" i="64" s="1"/>
  <c r="Q16" i="64"/>
  <c r="O16" i="64"/>
  <c r="O17" i="64" s="1"/>
  <c r="N16" i="64"/>
  <c r="M16" i="64"/>
  <c r="L16" i="64"/>
  <c r="L17" i="64" s="1"/>
  <c r="K16" i="64"/>
  <c r="K17" i="64" s="1"/>
  <c r="J16" i="64"/>
  <c r="J17" i="64" s="1"/>
  <c r="I16" i="64"/>
  <c r="I17" i="64" s="1"/>
  <c r="H16" i="64"/>
  <c r="F8" i="64"/>
  <c r="F9" i="64" s="1"/>
  <c r="F10" i="64" s="1"/>
  <c r="H6" i="64" s="1"/>
  <c r="D8" i="64"/>
  <c r="D9" i="64" s="1"/>
  <c r="D10" i="64" s="1"/>
  <c r="H5" i="64" s="1"/>
  <c r="F6" i="64"/>
  <c r="D6" i="64"/>
  <c r="T15" i="63"/>
  <c r="S15" i="63"/>
  <c r="P15" i="63"/>
  <c r="H15" i="63"/>
  <c r="V14" i="63"/>
  <c r="V15" i="63" s="1"/>
  <c r="U14" i="63"/>
  <c r="U15" i="63" s="1"/>
  <c r="T14" i="63"/>
  <c r="S14" i="63"/>
  <c r="R14" i="63"/>
  <c r="R15" i="63" s="1"/>
  <c r="Q14" i="63"/>
  <c r="Q15" i="63" s="1"/>
  <c r="P14" i="63"/>
  <c r="O14" i="63"/>
  <c r="O15" i="63" s="1"/>
  <c r="N14" i="63"/>
  <c r="N15" i="63" s="1"/>
  <c r="M14" i="63"/>
  <c r="M15" i="63" s="1"/>
  <c r="L14" i="63"/>
  <c r="L15" i="63" s="1"/>
  <c r="K14" i="63"/>
  <c r="K15" i="63" s="1"/>
  <c r="J14" i="63"/>
  <c r="J15" i="63" s="1"/>
  <c r="I14" i="63"/>
  <c r="I15" i="63" s="1"/>
  <c r="H14" i="63"/>
  <c r="F8" i="63"/>
  <c r="F9" i="63" s="1"/>
  <c r="F10" i="63" s="1"/>
  <c r="H6" i="63" s="1"/>
  <c r="D8" i="63"/>
  <c r="D9" i="63" s="1"/>
  <c r="D10" i="63" s="1"/>
  <c r="H5" i="63" s="1"/>
  <c r="H7" i="63" s="1"/>
  <c r="F6" i="63"/>
  <c r="D6" i="63"/>
  <c r="M15" i="62"/>
  <c r="V14" i="62"/>
  <c r="V15" i="62" s="1"/>
  <c r="U14" i="62"/>
  <c r="U15" i="62" s="1"/>
  <c r="S14" i="62"/>
  <c r="S15" i="62" s="1"/>
  <c r="R14" i="62"/>
  <c r="R15" i="62" s="1"/>
  <c r="Q14" i="62"/>
  <c r="Q15" i="62" s="1"/>
  <c r="O14" i="62"/>
  <c r="O15" i="62" s="1"/>
  <c r="N14" i="62"/>
  <c r="N15" i="62" s="1"/>
  <c r="M14" i="62"/>
  <c r="L14" i="62"/>
  <c r="L15" i="62" s="1"/>
  <c r="K14" i="62"/>
  <c r="K15" i="62" s="1"/>
  <c r="J14" i="62"/>
  <c r="J15" i="62" s="1"/>
  <c r="I14" i="62"/>
  <c r="I15" i="62" s="1"/>
  <c r="H14" i="62"/>
  <c r="H15" i="62" s="1"/>
  <c r="F8" i="62"/>
  <c r="F9" i="62" s="1"/>
  <c r="F10" i="62" s="1"/>
  <c r="H6" i="62" s="1"/>
  <c r="D8" i="62"/>
  <c r="D9" i="62" s="1"/>
  <c r="D10" i="62" s="1"/>
  <c r="H5" i="62" s="1"/>
  <c r="F6" i="62"/>
  <c r="D6" i="62"/>
  <c r="T15" i="61"/>
  <c r="S15" i="61"/>
  <c r="Q15" i="61"/>
  <c r="P15" i="61"/>
  <c r="I15" i="61"/>
  <c r="H15" i="61"/>
  <c r="V14" i="61"/>
  <c r="V15" i="61" s="1"/>
  <c r="U14" i="61"/>
  <c r="U15" i="61" s="1"/>
  <c r="T14" i="61"/>
  <c r="S14" i="61"/>
  <c r="R14" i="61"/>
  <c r="R15" i="61" s="1"/>
  <c r="Q14" i="61"/>
  <c r="P14" i="61"/>
  <c r="O14" i="61"/>
  <c r="O15" i="61" s="1"/>
  <c r="N14" i="61"/>
  <c r="N15" i="61" s="1"/>
  <c r="M14" i="61"/>
  <c r="M15" i="61" s="1"/>
  <c r="L14" i="61"/>
  <c r="L15" i="61" s="1"/>
  <c r="K14" i="61"/>
  <c r="K15" i="61" s="1"/>
  <c r="J14" i="61"/>
  <c r="J15" i="61" s="1"/>
  <c r="I14" i="61"/>
  <c r="H14" i="61"/>
  <c r="F8" i="61"/>
  <c r="F9" i="61" s="1"/>
  <c r="F10" i="61" s="1"/>
  <c r="H6" i="61" s="1"/>
  <c r="D8" i="61"/>
  <c r="D9" i="61" s="1"/>
  <c r="D10" i="61" s="1"/>
  <c r="H5" i="61" s="1"/>
  <c r="H7" i="61" s="1"/>
  <c r="F6" i="61"/>
  <c r="D6" i="61"/>
  <c r="T15" i="60"/>
  <c r="S15" i="60"/>
  <c r="P15" i="60"/>
  <c r="O15" i="60"/>
  <c r="H15" i="60"/>
  <c r="V14" i="60"/>
  <c r="V15" i="60" s="1"/>
  <c r="U14" i="60"/>
  <c r="U15" i="60" s="1"/>
  <c r="T14" i="60"/>
  <c r="S14" i="60"/>
  <c r="R14" i="60"/>
  <c r="R15" i="60" s="1"/>
  <c r="Q14" i="60"/>
  <c r="Q15" i="60" s="1"/>
  <c r="P14" i="60"/>
  <c r="O14" i="60"/>
  <c r="N14" i="60"/>
  <c r="N15" i="60" s="1"/>
  <c r="M14" i="60"/>
  <c r="M15" i="60" s="1"/>
  <c r="L14" i="60"/>
  <c r="L15" i="60" s="1"/>
  <c r="K14" i="60"/>
  <c r="K15" i="60" s="1"/>
  <c r="J14" i="60"/>
  <c r="J15" i="60" s="1"/>
  <c r="I14" i="60"/>
  <c r="I15" i="60" s="1"/>
  <c r="H14" i="60"/>
  <c r="F8" i="60"/>
  <c r="F9" i="60" s="1"/>
  <c r="F10" i="60" s="1"/>
  <c r="H6" i="60" s="1"/>
  <c r="D8" i="60"/>
  <c r="D9" i="60" s="1"/>
  <c r="D10" i="60" s="1"/>
  <c r="H5" i="60" s="1"/>
  <c r="H7" i="60" s="1"/>
  <c r="F6" i="60"/>
  <c r="D6" i="60"/>
  <c r="T15" i="59"/>
  <c r="S15" i="59"/>
  <c r="O15" i="59"/>
  <c r="V14" i="59"/>
  <c r="V15" i="59" s="1"/>
  <c r="U14" i="59"/>
  <c r="U15" i="59" s="1"/>
  <c r="T14" i="59"/>
  <c r="S14" i="59"/>
  <c r="R14" i="59"/>
  <c r="R15" i="59" s="1"/>
  <c r="Q14" i="59"/>
  <c r="Q15" i="59" s="1"/>
  <c r="P14" i="59"/>
  <c r="P15" i="59" s="1"/>
  <c r="O14" i="59"/>
  <c r="N14" i="59"/>
  <c r="N15" i="59" s="1"/>
  <c r="M14" i="59"/>
  <c r="M15" i="59" s="1"/>
  <c r="L14" i="59"/>
  <c r="L15" i="59" s="1"/>
  <c r="K14" i="59"/>
  <c r="K15" i="59" s="1"/>
  <c r="J14" i="59"/>
  <c r="J15" i="59" s="1"/>
  <c r="I14" i="59"/>
  <c r="I15" i="59" s="1"/>
  <c r="H14" i="59"/>
  <c r="H15" i="59" s="1"/>
  <c r="F8" i="59"/>
  <c r="F9" i="59" s="1"/>
  <c r="F10" i="59" s="1"/>
  <c r="H6" i="59" s="1"/>
  <c r="D8" i="59"/>
  <c r="D9" i="59" s="1"/>
  <c r="D10" i="59" s="1"/>
  <c r="H5" i="59" s="1"/>
  <c r="H7" i="59" s="1"/>
  <c r="F6" i="59"/>
  <c r="D6" i="59"/>
  <c r="T15" i="58"/>
  <c r="S15" i="58"/>
  <c r="Q15" i="58"/>
  <c r="P15" i="58"/>
  <c r="L15" i="58"/>
  <c r="I15" i="58"/>
  <c r="H15" i="58"/>
  <c r="V14" i="58"/>
  <c r="V15" i="58" s="1"/>
  <c r="U14" i="58"/>
  <c r="U15" i="58" s="1"/>
  <c r="T14" i="58"/>
  <c r="S14" i="58"/>
  <c r="R14" i="58"/>
  <c r="R15" i="58" s="1"/>
  <c r="Q14" i="58"/>
  <c r="P14" i="58"/>
  <c r="O14" i="58"/>
  <c r="O15" i="58" s="1"/>
  <c r="N14" i="58"/>
  <c r="N15" i="58" s="1"/>
  <c r="M14" i="58"/>
  <c r="M15" i="58" s="1"/>
  <c r="L14" i="58"/>
  <c r="K14" i="58"/>
  <c r="K15" i="58" s="1"/>
  <c r="J14" i="58"/>
  <c r="J15" i="58" s="1"/>
  <c r="I14" i="58"/>
  <c r="H14" i="58"/>
  <c r="F8" i="58"/>
  <c r="F9" i="58" s="1"/>
  <c r="F10" i="58" s="1"/>
  <c r="H6" i="58" s="1"/>
  <c r="D8" i="58"/>
  <c r="D9" i="58" s="1"/>
  <c r="D10" i="58" s="1"/>
  <c r="H5" i="58" s="1"/>
  <c r="H7" i="58" s="1"/>
  <c r="F6" i="58"/>
  <c r="D6" i="58"/>
  <c r="T15" i="57"/>
  <c r="S15" i="57"/>
  <c r="P15" i="57"/>
  <c r="H15" i="57"/>
  <c r="V14" i="57"/>
  <c r="V15" i="57" s="1"/>
  <c r="U14" i="57"/>
  <c r="U15" i="57" s="1"/>
  <c r="T14" i="57"/>
  <c r="S14" i="57"/>
  <c r="R14" i="57"/>
  <c r="R15" i="57" s="1"/>
  <c r="Q14" i="57"/>
  <c r="Q15" i="57" s="1"/>
  <c r="P14" i="57"/>
  <c r="O14" i="57"/>
  <c r="O15" i="57" s="1"/>
  <c r="N14" i="57"/>
  <c r="N15" i="57" s="1"/>
  <c r="M14" i="57"/>
  <c r="M15" i="57" s="1"/>
  <c r="L14" i="57"/>
  <c r="L15" i="57" s="1"/>
  <c r="K14" i="57"/>
  <c r="K15" i="57" s="1"/>
  <c r="J14" i="57"/>
  <c r="J15" i="57" s="1"/>
  <c r="I14" i="57"/>
  <c r="I15" i="57" s="1"/>
  <c r="H14" i="57"/>
  <c r="F8" i="57"/>
  <c r="F9" i="57" s="1"/>
  <c r="F10" i="57" s="1"/>
  <c r="H6" i="57" s="1"/>
  <c r="D8" i="57"/>
  <c r="D9" i="57" s="1"/>
  <c r="D10" i="57" s="1"/>
  <c r="H5" i="57" s="1"/>
  <c r="H7" i="57" s="1"/>
  <c r="F6" i="57"/>
  <c r="D6" i="57"/>
  <c r="T15" i="56"/>
  <c r="S15" i="56"/>
  <c r="Q15" i="56"/>
  <c r="P15" i="56"/>
  <c r="L15" i="56"/>
  <c r="I15" i="56"/>
  <c r="H15" i="56"/>
  <c r="V14" i="56"/>
  <c r="V15" i="56" s="1"/>
  <c r="U14" i="56"/>
  <c r="U15" i="56" s="1"/>
  <c r="T14" i="56"/>
  <c r="S14" i="56"/>
  <c r="R14" i="56"/>
  <c r="R15" i="56" s="1"/>
  <c r="Q14" i="56"/>
  <c r="P14" i="56"/>
  <c r="O14" i="56"/>
  <c r="O15" i="56" s="1"/>
  <c r="N14" i="56"/>
  <c r="N15" i="56" s="1"/>
  <c r="M14" i="56"/>
  <c r="M15" i="56" s="1"/>
  <c r="L14" i="56"/>
  <c r="K14" i="56"/>
  <c r="K15" i="56" s="1"/>
  <c r="J14" i="56"/>
  <c r="J15" i="56" s="1"/>
  <c r="I14" i="56"/>
  <c r="H14" i="56"/>
  <c r="F8" i="56"/>
  <c r="F9" i="56" s="1"/>
  <c r="F10" i="56" s="1"/>
  <c r="H6" i="56" s="1"/>
  <c r="D8" i="56"/>
  <c r="D9" i="56" s="1"/>
  <c r="D10" i="56" s="1"/>
  <c r="H5" i="56" s="1"/>
  <c r="H7" i="56" s="1"/>
  <c r="F6" i="56"/>
  <c r="D6" i="56"/>
  <c r="T15" i="55"/>
  <c r="S15" i="55"/>
  <c r="Q15" i="55"/>
  <c r="P15" i="55"/>
  <c r="I15" i="55"/>
  <c r="H15" i="55"/>
  <c r="V14" i="55"/>
  <c r="V15" i="55" s="1"/>
  <c r="U14" i="55"/>
  <c r="U15" i="55" s="1"/>
  <c r="T14" i="55"/>
  <c r="S14" i="55"/>
  <c r="R14" i="55"/>
  <c r="R15" i="55" s="1"/>
  <c r="Q14" i="55"/>
  <c r="P14" i="55"/>
  <c r="O14" i="55"/>
  <c r="O15" i="55" s="1"/>
  <c r="N14" i="55"/>
  <c r="N15" i="55" s="1"/>
  <c r="M14" i="55"/>
  <c r="M15" i="55" s="1"/>
  <c r="L14" i="55"/>
  <c r="L15" i="55" s="1"/>
  <c r="K14" i="55"/>
  <c r="K15" i="55" s="1"/>
  <c r="J14" i="55"/>
  <c r="J15" i="55" s="1"/>
  <c r="I14" i="55"/>
  <c r="H14" i="55"/>
  <c r="F8" i="55"/>
  <c r="F9" i="55" s="1"/>
  <c r="F10" i="55" s="1"/>
  <c r="H6" i="55" s="1"/>
  <c r="D8" i="55"/>
  <c r="D9" i="55" s="1"/>
  <c r="D10" i="55" s="1"/>
  <c r="H5" i="55" s="1"/>
  <c r="H7" i="55" s="1"/>
  <c r="F6" i="55"/>
  <c r="D6" i="55"/>
  <c r="S15" i="54"/>
  <c r="N15" i="54"/>
  <c r="J15" i="54"/>
  <c r="V14" i="54"/>
  <c r="V15" i="54" s="1"/>
  <c r="U14" i="54"/>
  <c r="U15" i="54" s="1"/>
  <c r="S14" i="54"/>
  <c r="R14" i="54"/>
  <c r="R15" i="54" s="1"/>
  <c r="Q14" i="54"/>
  <c r="Q15" i="54" s="1"/>
  <c r="O14" i="54"/>
  <c r="O15" i="54" s="1"/>
  <c r="N14" i="54"/>
  <c r="M14" i="54"/>
  <c r="M15" i="54" s="1"/>
  <c r="L14" i="54"/>
  <c r="L15" i="54" s="1"/>
  <c r="K14" i="54"/>
  <c r="K15" i="54" s="1"/>
  <c r="J14" i="54"/>
  <c r="I14" i="54"/>
  <c r="I15" i="54" s="1"/>
  <c r="H14" i="54"/>
  <c r="H15" i="54" s="1"/>
  <c r="D9" i="54"/>
  <c r="D10" i="54" s="1"/>
  <c r="H5" i="54" s="1"/>
  <c r="F8" i="54"/>
  <c r="F9" i="54" s="1"/>
  <c r="F10" i="54" s="1"/>
  <c r="H6" i="54" s="1"/>
  <c r="D8" i="54"/>
  <c r="F6" i="54"/>
  <c r="D6" i="54"/>
  <c r="N15" i="53"/>
  <c r="M15" i="53"/>
  <c r="V14" i="53"/>
  <c r="V15" i="53" s="1"/>
  <c r="U14" i="53"/>
  <c r="U15" i="53" s="1"/>
  <c r="S14" i="53"/>
  <c r="S15" i="53" s="1"/>
  <c r="R14" i="53"/>
  <c r="R15" i="53" s="1"/>
  <c r="Q14" i="53"/>
  <c r="Q15" i="53" s="1"/>
  <c r="O14" i="53"/>
  <c r="O15" i="53" s="1"/>
  <c r="N14" i="53"/>
  <c r="M14" i="53"/>
  <c r="L14" i="53"/>
  <c r="L15" i="53" s="1"/>
  <c r="K14" i="53"/>
  <c r="K15" i="53" s="1"/>
  <c r="J14" i="53"/>
  <c r="J15" i="53" s="1"/>
  <c r="I14" i="53"/>
  <c r="I15" i="53" s="1"/>
  <c r="H14" i="53"/>
  <c r="H15" i="53" s="1"/>
  <c r="F8" i="53"/>
  <c r="F9" i="53" s="1"/>
  <c r="F10" i="53" s="1"/>
  <c r="D8" i="53"/>
  <c r="D9" i="53" s="1"/>
  <c r="D10" i="53" s="1"/>
  <c r="H5" i="53" s="1"/>
  <c r="H7" i="53" s="1"/>
  <c r="H6" i="53"/>
  <c r="F6" i="53"/>
  <c r="D6" i="53"/>
  <c r="T14" i="52"/>
  <c r="S14" i="52"/>
  <c r="Q14" i="52"/>
  <c r="O14" i="52"/>
  <c r="I14" i="52"/>
  <c r="V13" i="52"/>
  <c r="V14" i="52" s="1"/>
  <c r="U13" i="52"/>
  <c r="U14" i="52" s="1"/>
  <c r="T13" i="52"/>
  <c r="S13" i="52"/>
  <c r="R13" i="52"/>
  <c r="R14" i="52" s="1"/>
  <c r="Q13" i="52"/>
  <c r="P13" i="52"/>
  <c r="P14" i="52" s="1"/>
  <c r="O13" i="52"/>
  <c r="N13" i="52"/>
  <c r="N14" i="52" s="1"/>
  <c r="M13" i="52"/>
  <c r="M14" i="52" s="1"/>
  <c r="L13" i="52"/>
  <c r="L14" i="52" s="1"/>
  <c r="K13" i="52"/>
  <c r="K14" i="52" s="1"/>
  <c r="J13" i="52"/>
  <c r="J14" i="52" s="1"/>
  <c r="I13" i="52"/>
  <c r="H13" i="52"/>
  <c r="H14" i="52" s="1"/>
  <c r="F8" i="52"/>
  <c r="F9" i="52" s="1"/>
  <c r="F10" i="52" s="1"/>
  <c r="H6" i="52" s="1"/>
  <c r="D8" i="52"/>
  <c r="D9" i="52" s="1"/>
  <c r="D10" i="52" s="1"/>
  <c r="H5" i="52" s="1"/>
  <c r="H7" i="52" s="1"/>
  <c r="F6" i="52"/>
  <c r="D6" i="52"/>
  <c r="T15" i="51"/>
  <c r="S15" i="51"/>
  <c r="P15" i="51"/>
  <c r="H15" i="51"/>
  <c r="V14" i="51"/>
  <c r="V15" i="51" s="1"/>
  <c r="U14" i="51"/>
  <c r="U15" i="51" s="1"/>
  <c r="T14" i="51"/>
  <c r="S14" i="51"/>
  <c r="R14" i="51"/>
  <c r="R15" i="51" s="1"/>
  <c r="Q14" i="51"/>
  <c r="Q15" i="51" s="1"/>
  <c r="P14" i="51"/>
  <c r="O14" i="51"/>
  <c r="O15" i="51" s="1"/>
  <c r="N14" i="51"/>
  <c r="N15" i="51" s="1"/>
  <c r="M14" i="51"/>
  <c r="M15" i="51" s="1"/>
  <c r="L14" i="51"/>
  <c r="L15" i="51" s="1"/>
  <c r="K14" i="51"/>
  <c r="K15" i="51" s="1"/>
  <c r="J14" i="51"/>
  <c r="J15" i="51" s="1"/>
  <c r="I14" i="51"/>
  <c r="I15" i="51" s="1"/>
  <c r="H14" i="51"/>
  <c r="F8" i="51"/>
  <c r="F9" i="51" s="1"/>
  <c r="F10" i="51" s="1"/>
  <c r="H6" i="51" s="1"/>
  <c r="D8" i="51"/>
  <c r="D9" i="51" s="1"/>
  <c r="D10" i="51" s="1"/>
  <c r="H5" i="51" s="1"/>
  <c r="H7" i="51" s="1"/>
  <c r="F6" i="51"/>
  <c r="D6" i="51"/>
  <c r="T14" i="50"/>
  <c r="S14" i="50"/>
  <c r="P14" i="50"/>
  <c r="L14" i="50"/>
  <c r="H14" i="50"/>
  <c r="V13" i="50"/>
  <c r="V14" i="50" s="1"/>
  <c r="U13" i="50"/>
  <c r="U14" i="50" s="1"/>
  <c r="T13" i="50"/>
  <c r="S13" i="50"/>
  <c r="R13" i="50"/>
  <c r="R14" i="50" s="1"/>
  <c r="Q13" i="50"/>
  <c r="Q14" i="50" s="1"/>
  <c r="P13" i="50"/>
  <c r="O13" i="50"/>
  <c r="O14" i="50" s="1"/>
  <c r="N13" i="50"/>
  <c r="N14" i="50" s="1"/>
  <c r="M13" i="50"/>
  <c r="M14" i="50" s="1"/>
  <c r="L13" i="50"/>
  <c r="K13" i="50"/>
  <c r="K14" i="50" s="1"/>
  <c r="J13" i="50"/>
  <c r="J14" i="50" s="1"/>
  <c r="I13" i="50"/>
  <c r="I14" i="50" s="1"/>
  <c r="H13" i="50"/>
  <c r="F8" i="50"/>
  <c r="F9" i="50" s="1"/>
  <c r="F10" i="50" s="1"/>
  <c r="H6" i="50" s="1"/>
  <c r="D8" i="50"/>
  <c r="D9" i="50" s="1"/>
  <c r="D10" i="50" s="1"/>
  <c r="H5" i="50" s="1"/>
  <c r="H7" i="50" s="1"/>
  <c r="F6" i="50"/>
  <c r="D6" i="50"/>
  <c r="T15" i="49"/>
  <c r="S15" i="49"/>
  <c r="O15" i="49"/>
  <c r="V14" i="49"/>
  <c r="V15" i="49" s="1"/>
  <c r="U14" i="49"/>
  <c r="U15" i="49" s="1"/>
  <c r="T14" i="49"/>
  <c r="S14" i="49"/>
  <c r="R14" i="49"/>
  <c r="R15" i="49" s="1"/>
  <c r="Q14" i="49"/>
  <c r="Q15" i="49" s="1"/>
  <c r="P14" i="49"/>
  <c r="P15" i="49" s="1"/>
  <c r="O14" i="49"/>
  <c r="N14" i="49"/>
  <c r="N15" i="49" s="1"/>
  <c r="M14" i="49"/>
  <c r="M15" i="49" s="1"/>
  <c r="L14" i="49"/>
  <c r="L15" i="49" s="1"/>
  <c r="K14" i="49"/>
  <c r="K15" i="49" s="1"/>
  <c r="J14" i="49"/>
  <c r="J15" i="49" s="1"/>
  <c r="I14" i="49"/>
  <c r="I15" i="49" s="1"/>
  <c r="H14" i="49"/>
  <c r="H15" i="49" s="1"/>
  <c r="D9" i="49"/>
  <c r="D10" i="49" s="1"/>
  <c r="H5" i="49" s="1"/>
  <c r="F8" i="49"/>
  <c r="F9" i="49" s="1"/>
  <c r="F10" i="49" s="1"/>
  <c r="H6" i="49" s="1"/>
  <c r="D8" i="49"/>
  <c r="F6" i="49"/>
  <c r="D6" i="49"/>
  <c r="T16" i="48"/>
  <c r="S16" i="48"/>
  <c r="P16" i="48"/>
  <c r="H16" i="48"/>
  <c r="V15" i="48"/>
  <c r="V16" i="48" s="1"/>
  <c r="U15" i="48"/>
  <c r="U16" i="48" s="1"/>
  <c r="T15" i="48"/>
  <c r="S15" i="48"/>
  <c r="R15" i="48"/>
  <c r="R16" i="48" s="1"/>
  <c r="Q15" i="48"/>
  <c r="Q16" i="48" s="1"/>
  <c r="P15" i="48"/>
  <c r="O15" i="48"/>
  <c r="O16" i="48" s="1"/>
  <c r="N15" i="48"/>
  <c r="N16" i="48" s="1"/>
  <c r="M15" i="48"/>
  <c r="M16" i="48" s="1"/>
  <c r="L15" i="48"/>
  <c r="L16" i="48" s="1"/>
  <c r="K15" i="48"/>
  <c r="K16" i="48" s="1"/>
  <c r="J15" i="48"/>
  <c r="J16" i="48" s="1"/>
  <c r="I15" i="48"/>
  <c r="I16" i="48" s="1"/>
  <c r="H15" i="48"/>
  <c r="F8" i="48"/>
  <c r="F9" i="48" s="1"/>
  <c r="F10" i="48" s="1"/>
  <c r="H6" i="48" s="1"/>
  <c r="D8" i="48"/>
  <c r="D9" i="48" s="1"/>
  <c r="D10" i="48" s="1"/>
  <c r="H5" i="48" s="1"/>
  <c r="H7" i="48" s="1"/>
  <c r="F6" i="48"/>
  <c r="D6" i="48"/>
  <c r="T15" i="47"/>
  <c r="S15" i="47"/>
  <c r="Q15" i="47"/>
  <c r="P15" i="47"/>
  <c r="L15" i="47"/>
  <c r="I15" i="47"/>
  <c r="H15" i="47"/>
  <c r="V14" i="47"/>
  <c r="V15" i="47" s="1"/>
  <c r="U14" i="47"/>
  <c r="U15" i="47" s="1"/>
  <c r="T14" i="47"/>
  <c r="S14" i="47"/>
  <c r="R14" i="47"/>
  <c r="R15" i="47" s="1"/>
  <c r="Q14" i="47"/>
  <c r="P14" i="47"/>
  <c r="O14" i="47"/>
  <c r="O15" i="47" s="1"/>
  <c r="N14" i="47"/>
  <c r="N15" i="47" s="1"/>
  <c r="M14" i="47"/>
  <c r="M15" i="47" s="1"/>
  <c r="L14" i="47"/>
  <c r="K14" i="47"/>
  <c r="K15" i="47" s="1"/>
  <c r="J14" i="47"/>
  <c r="J15" i="47" s="1"/>
  <c r="I14" i="47"/>
  <c r="H14" i="47"/>
  <c r="F8" i="47"/>
  <c r="F9" i="47" s="1"/>
  <c r="F10" i="47" s="1"/>
  <c r="H6" i="47" s="1"/>
  <c r="D8" i="47"/>
  <c r="D9" i="47" s="1"/>
  <c r="D10" i="47" s="1"/>
  <c r="H5" i="47" s="1"/>
  <c r="H7" i="47" s="1"/>
  <c r="F6" i="47"/>
  <c r="D6" i="47"/>
  <c r="T15" i="46"/>
  <c r="S15" i="46"/>
  <c r="Q15" i="46"/>
  <c r="P15" i="46"/>
  <c r="I15" i="46"/>
  <c r="H15" i="46"/>
  <c r="V14" i="46"/>
  <c r="V15" i="46" s="1"/>
  <c r="U14" i="46"/>
  <c r="U15" i="46" s="1"/>
  <c r="T14" i="46"/>
  <c r="S14" i="46"/>
  <c r="R14" i="46"/>
  <c r="R15" i="46" s="1"/>
  <c r="Q14" i="46"/>
  <c r="P14" i="46"/>
  <c r="O14" i="46"/>
  <c r="O15" i="46" s="1"/>
  <c r="N14" i="46"/>
  <c r="N15" i="46" s="1"/>
  <c r="M14" i="46"/>
  <c r="M15" i="46" s="1"/>
  <c r="L14" i="46"/>
  <c r="L15" i="46" s="1"/>
  <c r="K14" i="46"/>
  <c r="K15" i="46" s="1"/>
  <c r="J14" i="46"/>
  <c r="J15" i="46" s="1"/>
  <c r="I14" i="46"/>
  <c r="H14" i="46"/>
  <c r="F8" i="46"/>
  <c r="F9" i="46" s="1"/>
  <c r="F10" i="46" s="1"/>
  <c r="H6" i="46" s="1"/>
  <c r="D8" i="46"/>
  <c r="D9" i="46" s="1"/>
  <c r="D10" i="46" s="1"/>
  <c r="H5" i="46" s="1"/>
  <c r="F6" i="46"/>
  <c r="D6" i="46"/>
  <c r="T17" i="45"/>
  <c r="S17" i="45"/>
  <c r="R17" i="45"/>
  <c r="J17" i="45"/>
  <c r="V16" i="45"/>
  <c r="V17" i="45" s="1"/>
  <c r="U16" i="45"/>
  <c r="U17" i="45" s="1"/>
  <c r="T16" i="45"/>
  <c r="S16" i="45"/>
  <c r="R16" i="45"/>
  <c r="Q16" i="45"/>
  <c r="Q17" i="45" s="1"/>
  <c r="P16" i="45"/>
  <c r="P17" i="45" s="1"/>
  <c r="O16" i="45"/>
  <c r="O17" i="45" s="1"/>
  <c r="N16" i="45"/>
  <c r="N17" i="45" s="1"/>
  <c r="M16" i="45"/>
  <c r="M17" i="45" s="1"/>
  <c r="L16" i="45"/>
  <c r="L17" i="45" s="1"/>
  <c r="K16" i="45"/>
  <c r="K17" i="45" s="1"/>
  <c r="J16" i="45"/>
  <c r="I16" i="45"/>
  <c r="I17" i="45" s="1"/>
  <c r="H16" i="45"/>
  <c r="H17" i="45" s="1"/>
  <c r="F8" i="45"/>
  <c r="F9" i="45" s="1"/>
  <c r="F10" i="45" s="1"/>
  <c r="H6" i="45" s="1"/>
  <c r="D8" i="45"/>
  <c r="D9" i="45" s="1"/>
  <c r="D10" i="45" s="1"/>
  <c r="H5" i="45" s="1"/>
  <c r="F6" i="45"/>
  <c r="D6" i="45"/>
  <c r="T15" i="44"/>
  <c r="S15" i="44"/>
  <c r="Q15" i="44"/>
  <c r="P15" i="44"/>
  <c r="L15" i="44"/>
  <c r="I15" i="44"/>
  <c r="H15" i="44"/>
  <c r="V14" i="44"/>
  <c r="V15" i="44" s="1"/>
  <c r="U14" i="44"/>
  <c r="U15" i="44" s="1"/>
  <c r="T14" i="44"/>
  <c r="S14" i="44"/>
  <c r="R14" i="44"/>
  <c r="R15" i="44" s="1"/>
  <c r="Q14" i="44"/>
  <c r="P14" i="44"/>
  <c r="O14" i="44"/>
  <c r="O15" i="44" s="1"/>
  <c r="N14" i="44"/>
  <c r="N15" i="44" s="1"/>
  <c r="M14" i="44"/>
  <c r="M15" i="44" s="1"/>
  <c r="L14" i="44"/>
  <c r="K14" i="44"/>
  <c r="K15" i="44" s="1"/>
  <c r="J14" i="44"/>
  <c r="J15" i="44" s="1"/>
  <c r="I14" i="44"/>
  <c r="H14" i="44"/>
  <c r="F8" i="44"/>
  <c r="F9" i="44" s="1"/>
  <c r="F10" i="44" s="1"/>
  <c r="H6" i="44" s="1"/>
  <c r="D8" i="44"/>
  <c r="D9" i="44" s="1"/>
  <c r="D10" i="44" s="1"/>
  <c r="H5" i="44" s="1"/>
  <c r="F6" i="44"/>
  <c r="D6" i="44"/>
  <c r="T14" i="43"/>
  <c r="S14" i="43"/>
  <c r="Q14" i="43"/>
  <c r="P14" i="43"/>
  <c r="L14" i="43"/>
  <c r="I14" i="43"/>
  <c r="H14" i="43"/>
  <c r="V13" i="43"/>
  <c r="V14" i="43" s="1"/>
  <c r="U13" i="43"/>
  <c r="U14" i="43" s="1"/>
  <c r="T13" i="43"/>
  <c r="S13" i="43"/>
  <c r="R13" i="43"/>
  <c r="R14" i="43" s="1"/>
  <c r="Q13" i="43"/>
  <c r="P13" i="43"/>
  <c r="O13" i="43"/>
  <c r="O14" i="43" s="1"/>
  <c r="N13" i="43"/>
  <c r="N14" i="43" s="1"/>
  <c r="M13" i="43"/>
  <c r="M14" i="43" s="1"/>
  <c r="L13" i="43"/>
  <c r="K13" i="43"/>
  <c r="K14" i="43" s="1"/>
  <c r="J13" i="43"/>
  <c r="J14" i="43" s="1"/>
  <c r="I13" i="43"/>
  <c r="H13" i="43"/>
  <c r="D9" i="43"/>
  <c r="D10" i="43" s="1"/>
  <c r="H5" i="43" s="1"/>
  <c r="F8" i="43"/>
  <c r="F9" i="43" s="1"/>
  <c r="F10" i="43" s="1"/>
  <c r="H6" i="43" s="1"/>
  <c r="D8" i="43"/>
  <c r="F6" i="43"/>
  <c r="D6" i="43"/>
  <c r="T14" i="42"/>
  <c r="S14" i="42"/>
  <c r="R14" i="42"/>
  <c r="P14" i="42"/>
  <c r="O14" i="42"/>
  <c r="K14" i="42"/>
  <c r="J14" i="42"/>
  <c r="H14" i="42"/>
  <c r="V13" i="42"/>
  <c r="V14" i="42" s="1"/>
  <c r="U13" i="42"/>
  <c r="U14" i="42" s="1"/>
  <c r="T13" i="42"/>
  <c r="S13" i="42"/>
  <c r="R13" i="42"/>
  <c r="Q13" i="42"/>
  <c r="Q14" i="42" s="1"/>
  <c r="P13" i="42"/>
  <c r="O13" i="42"/>
  <c r="N13" i="42"/>
  <c r="N14" i="42" s="1"/>
  <c r="M13" i="42"/>
  <c r="M14" i="42" s="1"/>
  <c r="L13" i="42"/>
  <c r="L14" i="42" s="1"/>
  <c r="K13" i="42"/>
  <c r="J13" i="42"/>
  <c r="I13" i="42"/>
  <c r="I14" i="42" s="1"/>
  <c r="H13" i="42"/>
  <c r="F8" i="42"/>
  <c r="F9" i="42" s="1"/>
  <c r="F10" i="42" s="1"/>
  <c r="H6" i="42" s="1"/>
  <c r="D8" i="42"/>
  <c r="D9" i="42" s="1"/>
  <c r="D10" i="42" s="1"/>
  <c r="H5" i="42" s="1"/>
  <c r="H7" i="42" s="1"/>
  <c r="F6" i="42"/>
  <c r="D6" i="42"/>
  <c r="T15" i="41"/>
  <c r="S15" i="41"/>
  <c r="Q15" i="41"/>
  <c r="P15" i="41"/>
  <c r="I15" i="41"/>
  <c r="H15" i="41"/>
  <c r="V14" i="41"/>
  <c r="V15" i="41" s="1"/>
  <c r="U14" i="41"/>
  <c r="U15" i="41" s="1"/>
  <c r="T14" i="41"/>
  <c r="S14" i="41"/>
  <c r="R14" i="41"/>
  <c r="R15" i="41" s="1"/>
  <c r="Q14" i="41"/>
  <c r="P14" i="41"/>
  <c r="O14" i="41"/>
  <c r="O15" i="41" s="1"/>
  <c r="N14" i="41"/>
  <c r="N15" i="41" s="1"/>
  <c r="M14" i="41"/>
  <c r="M15" i="41" s="1"/>
  <c r="L14" i="41"/>
  <c r="L15" i="41" s="1"/>
  <c r="K14" i="41"/>
  <c r="K15" i="41" s="1"/>
  <c r="J14" i="41"/>
  <c r="J15" i="41" s="1"/>
  <c r="I14" i="41"/>
  <c r="H14" i="41"/>
  <c r="D9" i="41"/>
  <c r="D10" i="41" s="1"/>
  <c r="H5" i="41" s="1"/>
  <c r="F8" i="41"/>
  <c r="F9" i="41" s="1"/>
  <c r="F10" i="41" s="1"/>
  <c r="H6" i="41" s="1"/>
  <c r="D8" i="41"/>
  <c r="F6" i="41"/>
  <c r="D6" i="41"/>
  <c r="T15" i="40"/>
  <c r="S15" i="40"/>
  <c r="P15" i="40"/>
  <c r="O15" i="40"/>
  <c r="H15" i="40"/>
  <c r="V14" i="40"/>
  <c r="V15" i="40" s="1"/>
  <c r="U14" i="40"/>
  <c r="U15" i="40" s="1"/>
  <c r="T14" i="40"/>
  <c r="S14" i="40"/>
  <c r="R14" i="40"/>
  <c r="R15" i="40" s="1"/>
  <c r="Q14" i="40"/>
  <c r="Q15" i="40" s="1"/>
  <c r="P14" i="40"/>
  <c r="O14" i="40"/>
  <c r="N14" i="40"/>
  <c r="N15" i="40" s="1"/>
  <c r="M14" i="40"/>
  <c r="M15" i="40" s="1"/>
  <c r="L14" i="40"/>
  <c r="L15" i="40" s="1"/>
  <c r="K14" i="40"/>
  <c r="K15" i="40" s="1"/>
  <c r="J14" i="40"/>
  <c r="J15" i="40" s="1"/>
  <c r="I14" i="40"/>
  <c r="I15" i="40" s="1"/>
  <c r="H14" i="40"/>
  <c r="F8" i="40"/>
  <c r="F9" i="40" s="1"/>
  <c r="F10" i="40" s="1"/>
  <c r="H6" i="40" s="1"/>
  <c r="D8" i="40"/>
  <c r="D9" i="40" s="1"/>
  <c r="D10" i="40" s="1"/>
  <c r="H5" i="40" s="1"/>
  <c r="H7" i="40" s="1"/>
  <c r="F6" i="40"/>
  <c r="D6" i="40"/>
  <c r="T15" i="39"/>
  <c r="S15" i="39"/>
  <c r="O15" i="39"/>
  <c r="V14" i="39"/>
  <c r="V15" i="39" s="1"/>
  <c r="U14" i="39"/>
  <c r="U15" i="39" s="1"/>
  <c r="T14" i="39"/>
  <c r="S14" i="39"/>
  <c r="R14" i="39"/>
  <c r="R15" i="39" s="1"/>
  <c r="Q14" i="39"/>
  <c r="Q15" i="39" s="1"/>
  <c r="P14" i="39"/>
  <c r="P15" i="39" s="1"/>
  <c r="O14" i="39"/>
  <c r="N14" i="39"/>
  <c r="N15" i="39" s="1"/>
  <c r="M14" i="39"/>
  <c r="M15" i="39" s="1"/>
  <c r="L14" i="39"/>
  <c r="L15" i="39" s="1"/>
  <c r="K14" i="39"/>
  <c r="K15" i="39" s="1"/>
  <c r="J14" i="39"/>
  <c r="J15" i="39" s="1"/>
  <c r="I14" i="39"/>
  <c r="I15" i="39" s="1"/>
  <c r="H14" i="39"/>
  <c r="H15" i="39" s="1"/>
  <c r="F8" i="39"/>
  <c r="F9" i="39" s="1"/>
  <c r="F10" i="39" s="1"/>
  <c r="H6" i="39" s="1"/>
  <c r="D8" i="39"/>
  <c r="D9" i="39" s="1"/>
  <c r="D10" i="39" s="1"/>
  <c r="H5" i="39" s="1"/>
  <c r="H7" i="39" s="1"/>
  <c r="F6" i="39"/>
  <c r="D6" i="39"/>
  <c r="T15" i="38"/>
  <c r="S15" i="38"/>
  <c r="P15" i="38"/>
  <c r="O15" i="38"/>
  <c r="H15" i="38"/>
  <c r="V14" i="38"/>
  <c r="V15" i="38" s="1"/>
  <c r="U14" i="38"/>
  <c r="U15" i="38" s="1"/>
  <c r="T14" i="38"/>
  <c r="S14" i="38"/>
  <c r="R14" i="38"/>
  <c r="R15" i="38" s="1"/>
  <c r="Q14" i="38"/>
  <c r="Q15" i="38" s="1"/>
  <c r="P14" i="38"/>
  <c r="O14" i="38"/>
  <c r="N14" i="38"/>
  <c r="N15" i="38" s="1"/>
  <c r="M14" i="38"/>
  <c r="M15" i="38" s="1"/>
  <c r="L14" i="38"/>
  <c r="L15" i="38" s="1"/>
  <c r="K14" i="38"/>
  <c r="K15" i="38" s="1"/>
  <c r="J14" i="38"/>
  <c r="J15" i="38" s="1"/>
  <c r="I14" i="38"/>
  <c r="I15" i="38" s="1"/>
  <c r="H14" i="38"/>
  <c r="F8" i="38"/>
  <c r="F9" i="38" s="1"/>
  <c r="F10" i="38" s="1"/>
  <c r="H6" i="38" s="1"/>
  <c r="D8" i="38"/>
  <c r="D9" i="38" s="1"/>
  <c r="D10" i="38" s="1"/>
  <c r="H5" i="38" s="1"/>
  <c r="H7" i="38" s="1"/>
  <c r="F6" i="38"/>
  <c r="D6" i="38"/>
  <c r="T15" i="37"/>
  <c r="S15" i="37"/>
  <c r="P15" i="37"/>
  <c r="H15" i="37"/>
  <c r="V14" i="37"/>
  <c r="V15" i="37" s="1"/>
  <c r="U14" i="37"/>
  <c r="U15" i="37" s="1"/>
  <c r="T14" i="37"/>
  <c r="S14" i="37"/>
  <c r="R14" i="37"/>
  <c r="R15" i="37" s="1"/>
  <c r="Q14" i="37"/>
  <c r="Q15" i="37" s="1"/>
  <c r="P14" i="37"/>
  <c r="O14" i="37"/>
  <c r="O15" i="37" s="1"/>
  <c r="N14" i="37"/>
  <c r="N15" i="37" s="1"/>
  <c r="M14" i="37"/>
  <c r="M15" i="37" s="1"/>
  <c r="L14" i="37"/>
  <c r="L15" i="37" s="1"/>
  <c r="K14" i="37"/>
  <c r="K15" i="37" s="1"/>
  <c r="J14" i="37"/>
  <c r="J15" i="37" s="1"/>
  <c r="I14" i="37"/>
  <c r="I15" i="37" s="1"/>
  <c r="H14" i="37"/>
  <c r="F8" i="37"/>
  <c r="F9" i="37" s="1"/>
  <c r="F10" i="37" s="1"/>
  <c r="H6" i="37" s="1"/>
  <c r="D8" i="37"/>
  <c r="D9" i="37" s="1"/>
  <c r="D10" i="37" s="1"/>
  <c r="H5" i="37" s="1"/>
  <c r="H7" i="37" s="1"/>
  <c r="F6" i="37"/>
  <c r="D6" i="37"/>
  <c r="T15" i="36"/>
  <c r="S15" i="36"/>
  <c r="Q15" i="36"/>
  <c r="P15" i="36"/>
  <c r="L15" i="36"/>
  <c r="I15" i="36"/>
  <c r="H15" i="36"/>
  <c r="V14" i="36"/>
  <c r="V15" i="36" s="1"/>
  <c r="U14" i="36"/>
  <c r="U15" i="36" s="1"/>
  <c r="T14" i="36"/>
  <c r="S14" i="36"/>
  <c r="R14" i="36"/>
  <c r="R15" i="36" s="1"/>
  <c r="Q14" i="36"/>
  <c r="P14" i="36"/>
  <c r="O14" i="36"/>
  <c r="O15" i="36" s="1"/>
  <c r="N14" i="36"/>
  <c r="N15" i="36" s="1"/>
  <c r="M14" i="36"/>
  <c r="M15" i="36" s="1"/>
  <c r="L14" i="36"/>
  <c r="K14" i="36"/>
  <c r="K15" i="36" s="1"/>
  <c r="J14" i="36"/>
  <c r="J15" i="36" s="1"/>
  <c r="I14" i="36"/>
  <c r="H14" i="36"/>
  <c r="F8" i="36"/>
  <c r="F9" i="36" s="1"/>
  <c r="F10" i="36" s="1"/>
  <c r="H6" i="36" s="1"/>
  <c r="D8" i="36"/>
  <c r="D9" i="36" s="1"/>
  <c r="D10" i="36" s="1"/>
  <c r="H5" i="36" s="1"/>
  <c r="F6" i="36"/>
  <c r="D6" i="36"/>
  <c r="T14" i="35"/>
  <c r="S14" i="35"/>
  <c r="Q14" i="35"/>
  <c r="P14" i="35"/>
  <c r="L14" i="35"/>
  <c r="I14" i="35"/>
  <c r="H14" i="35"/>
  <c r="V13" i="35"/>
  <c r="V14" i="35" s="1"/>
  <c r="U13" i="35"/>
  <c r="U14" i="35" s="1"/>
  <c r="T13" i="35"/>
  <c r="S13" i="35"/>
  <c r="R13" i="35"/>
  <c r="R14" i="35" s="1"/>
  <c r="Q13" i="35"/>
  <c r="P13" i="35"/>
  <c r="O13" i="35"/>
  <c r="O14" i="35" s="1"/>
  <c r="N13" i="35"/>
  <c r="N14" i="35" s="1"/>
  <c r="M13" i="35"/>
  <c r="M14" i="35" s="1"/>
  <c r="L13" i="35"/>
  <c r="K13" i="35"/>
  <c r="K14" i="35" s="1"/>
  <c r="J13" i="35"/>
  <c r="J14" i="35" s="1"/>
  <c r="I13" i="35"/>
  <c r="H13" i="35"/>
  <c r="F8" i="35"/>
  <c r="F9" i="35" s="1"/>
  <c r="F10" i="35" s="1"/>
  <c r="H6" i="35" s="1"/>
  <c r="D8" i="35"/>
  <c r="D9" i="35" s="1"/>
  <c r="D10" i="35" s="1"/>
  <c r="H5" i="35" s="1"/>
  <c r="F6" i="35"/>
  <c r="D6" i="35"/>
  <c r="T15" i="34"/>
  <c r="S15" i="34"/>
  <c r="Q15" i="34"/>
  <c r="O15" i="34"/>
  <c r="I15" i="34"/>
  <c r="V14" i="34"/>
  <c r="V15" i="34" s="1"/>
  <c r="U14" i="34"/>
  <c r="U15" i="34" s="1"/>
  <c r="T14" i="34"/>
  <c r="S14" i="34"/>
  <c r="R14" i="34"/>
  <c r="R15" i="34" s="1"/>
  <c r="Q14" i="34"/>
  <c r="P14" i="34"/>
  <c r="P15" i="34" s="1"/>
  <c r="O14" i="34"/>
  <c r="N14" i="34"/>
  <c r="N15" i="34" s="1"/>
  <c r="M14" i="34"/>
  <c r="M15" i="34" s="1"/>
  <c r="L14" i="34"/>
  <c r="L15" i="34" s="1"/>
  <c r="K14" i="34"/>
  <c r="K15" i="34" s="1"/>
  <c r="J14" i="34"/>
  <c r="J15" i="34" s="1"/>
  <c r="I14" i="34"/>
  <c r="H14" i="34"/>
  <c r="H15" i="34" s="1"/>
  <c r="F8" i="34"/>
  <c r="F9" i="34" s="1"/>
  <c r="F10" i="34" s="1"/>
  <c r="H6" i="34" s="1"/>
  <c r="D8" i="34"/>
  <c r="D9" i="34" s="1"/>
  <c r="D10" i="34" s="1"/>
  <c r="H5" i="34" s="1"/>
  <c r="H7" i="34" s="1"/>
  <c r="F6" i="34"/>
  <c r="D6" i="34"/>
  <c r="T15" i="33"/>
  <c r="S15" i="33"/>
  <c r="R15" i="33"/>
  <c r="Q15" i="33"/>
  <c r="P15" i="33"/>
  <c r="O15" i="33"/>
  <c r="L15" i="33"/>
  <c r="K15" i="33"/>
  <c r="J15" i="33"/>
  <c r="I15" i="33"/>
  <c r="H15" i="33"/>
  <c r="V14" i="33"/>
  <c r="V15" i="33" s="1"/>
  <c r="U14" i="33"/>
  <c r="U15" i="33" s="1"/>
  <c r="T14" i="33"/>
  <c r="S14" i="33"/>
  <c r="R14" i="33"/>
  <c r="Q14" i="33"/>
  <c r="P14" i="33"/>
  <c r="O14" i="33"/>
  <c r="N14" i="33"/>
  <c r="N15" i="33" s="1"/>
  <c r="M14" i="33"/>
  <c r="M15" i="33" s="1"/>
  <c r="L14" i="33"/>
  <c r="K14" i="33"/>
  <c r="J14" i="33"/>
  <c r="I14" i="33"/>
  <c r="H14" i="33"/>
  <c r="F8" i="33"/>
  <c r="F9" i="33" s="1"/>
  <c r="F10" i="33" s="1"/>
  <c r="H6" i="33" s="1"/>
  <c r="D8" i="33"/>
  <c r="D9" i="33" s="1"/>
  <c r="D10" i="33" s="1"/>
  <c r="H5" i="33" s="1"/>
  <c r="F6" i="33"/>
  <c r="D6" i="33"/>
  <c r="T15" i="32"/>
  <c r="S15" i="32"/>
  <c r="L15" i="32"/>
  <c r="V14" i="32"/>
  <c r="V15" i="32" s="1"/>
  <c r="U14" i="32"/>
  <c r="U15" i="32" s="1"/>
  <c r="T14" i="32"/>
  <c r="S14" i="32"/>
  <c r="R14" i="32"/>
  <c r="R15" i="32" s="1"/>
  <c r="Q14" i="32"/>
  <c r="Q15" i="32" s="1"/>
  <c r="P14" i="32"/>
  <c r="P15" i="32" s="1"/>
  <c r="O14" i="32"/>
  <c r="O15" i="32" s="1"/>
  <c r="N14" i="32"/>
  <c r="N15" i="32" s="1"/>
  <c r="M14" i="32"/>
  <c r="M15" i="32" s="1"/>
  <c r="L14" i="32"/>
  <c r="K14" i="32"/>
  <c r="K15" i="32" s="1"/>
  <c r="J14" i="32"/>
  <c r="J15" i="32" s="1"/>
  <c r="I14" i="32"/>
  <c r="I15" i="32" s="1"/>
  <c r="H14" i="32"/>
  <c r="H15" i="32" s="1"/>
  <c r="F8" i="32"/>
  <c r="F9" i="32" s="1"/>
  <c r="F10" i="32" s="1"/>
  <c r="H6" i="32" s="1"/>
  <c r="D8" i="32"/>
  <c r="D9" i="32" s="1"/>
  <c r="D10" i="32" s="1"/>
  <c r="H5" i="32" s="1"/>
  <c r="H7" i="32" s="1"/>
  <c r="F6" i="32"/>
  <c r="D6" i="32"/>
  <c r="T15" i="31"/>
  <c r="S15" i="31"/>
  <c r="Q15" i="31"/>
  <c r="P15" i="31"/>
  <c r="I15" i="31"/>
  <c r="H15" i="31"/>
  <c r="V14" i="31"/>
  <c r="V15" i="31" s="1"/>
  <c r="U14" i="31"/>
  <c r="U15" i="31" s="1"/>
  <c r="T14" i="31"/>
  <c r="S14" i="31"/>
  <c r="R14" i="31"/>
  <c r="R15" i="31" s="1"/>
  <c r="Q14" i="31"/>
  <c r="P14" i="31"/>
  <c r="O14" i="31"/>
  <c r="O15" i="31" s="1"/>
  <c r="N14" i="31"/>
  <c r="N15" i="31" s="1"/>
  <c r="M14" i="31"/>
  <c r="M15" i="31" s="1"/>
  <c r="L14" i="31"/>
  <c r="L15" i="31" s="1"/>
  <c r="K14" i="31"/>
  <c r="K15" i="31" s="1"/>
  <c r="J14" i="31"/>
  <c r="J15" i="31" s="1"/>
  <c r="I14" i="31"/>
  <c r="H14" i="31"/>
  <c r="F8" i="31"/>
  <c r="F9" i="31" s="1"/>
  <c r="F10" i="31" s="1"/>
  <c r="H6" i="31" s="1"/>
  <c r="D8" i="31"/>
  <c r="D9" i="31" s="1"/>
  <c r="D10" i="31" s="1"/>
  <c r="H5" i="31" s="1"/>
  <c r="H7" i="31" s="1"/>
  <c r="F6" i="31"/>
  <c r="D6" i="31"/>
  <c r="V15" i="30"/>
  <c r="T15" i="30"/>
  <c r="S15" i="30"/>
  <c r="O15" i="30"/>
  <c r="N15" i="30"/>
  <c r="V14" i="30"/>
  <c r="U14" i="30"/>
  <c r="U15" i="30" s="1"/>
  <c r="T14" i="30"/>
  <c r="S14" i="30"/>
  <c r="R14" i="30"/>
  <c r="R15" i="30" s="1"/>
  <c r="Q14" i="30"/>
  <c r="Q15" i="30" s="1"/>
  <c r="P14" i="30"/>
  <c r="P15" i="30" s="1"/>
  <c r="O14" i="30"/>
  <c r="N14" i="30"/>
  <c r="M14" i="30"/>
  <c r="M15" i="30" s="1"/>
  <c r="L14" i="30"/>
  <c r="L15" i="30" s="1"/>
  <c r="K14" i="30"/>
  <c r="K15" i="30" s="1"/>
  <c r="J14" i="30"/>
  <c r="J15" i="30" s="1"/>
  <c r="I14" i="30"/>
  <c r="I15" i="30" s="1"/>
  <c r="H14" i="30"/>
  <c r="H15" i="30" s="1"/>
  <c r="F9" i="30"/>
  <c r="F10" i="30" s="1"/>
  <c r="H6" i="30" s="1"/>
  <c r="F8" i="30"/>
  <c r="D8" i="30"/>
  <c r="D9" i="30" s="1"/>
  <c r="D10" i="30" s="1"/>
  <c r="H5" i="30" s="1"/>
  <c r="H7" i="30" s="1"/>
  <c r="F6" i="30"/>
  <c r="D6" i="30"/>
  <c r="N16" i="29"/>
  <c r="V15" i="29"/>
  <c r="V16" i="29" s="1"/>
  <c r="U15" i="29"/>
  <c r="U16" i="29" s="1"/>
  <c r="S15" i="29"/>
  <c r="S16" i="29" s="1"/>
  <c r="R15" i="29"/>
  <c r="R16" i="29" s="1"/>
  <c r="Q15" i="29"/>
  <c r="Q16" i="29" s="1"/>
  <c r="O15" i="29"/>
  <c r="O16" i="29" s="1"/>
  <c r="N15" i="29"/>
  <c r="M15" i="29"/>
  <c r="M16" i="29" s="1"/>
  <c r="L15" i="29"/>
  <c r="L16" i="29" s="1"/>
  <c r="K15" i="29"/>
  <c r="K16" i="29" s="1"/>
  <c r="J15" i="29"/>
  <c r="J16" i="29" s="1"/>
  <c r="I15" i="29"/>
  <c r="I16" i="29" s="1"/>
  <c r="H15" i="29"/>
  <c r="H16" i="29" s="1"/>
  <c r="D8" i="29"/>
  <c r="D9" i="29" s="1"/>
  <c r="H5" i="29" s="1"/>
  <c r="F7" i="29"/>
  <c r="F8" i="29" s="1"/>
  <c r="F9" i="29" s="1"/>
  <c r="H7" i="29" s="1"/>
  <c r="D7" i="29"/>
  <c r="Q15" i="28"/>
  <c r="M15" i="28"/>
  <c r="H15" i="28"/>
  <c r="V14" i="28"/>
  <c r="V15" i="28" s="1"/>
  <c r="U14" i="28"/>
  <c r="U15" i="28" s="1"/>
  <c r="S14" i="28"/>
  <c r="S15" i="28" s="1"/>
  <c r="R14" i="28"/>
  <c r="R15" i="28" s="1"/>
  <c r="Q14" i="28"/>
  <c r="O14" i="28"/>
  <c r="O15" i="28" s="1"/>
  <c r="N14" i="28"/>
  <c r="N15" i="28" s="1"/>
  <c r="M14" i="28"/>
  <c r="L14" i="28"/>
  <c r="L15" i="28" s="1"/>
  <c r="K14" i="28"/>
  <c r="K15" i="28" s="1"/>
  <c r="J14" i="28"/>
  <c r="J15" i="28" s="1"/>
  <c r="I14" i="28"/>
  <c r="I15" i="28" s="1"/>
  <c r="H14" i="28"/>
  <c r="F9" i="28"/>
  <c r="F10" i="28" s="1"/>
  <c r="H6" i="28" s="1"/>
  <c r="F8" i="28"/>
  <c r="D8" i="28"/>
  <c r="D9" i="28" s="1"/>
  <c r="D10" i="28" s="1"/>
  <c r="H5" i="28" s="1"/>
  <c r="H7" i="28" s="1"/>
  <c r="F6" i="28"/>
  <c r="D6" i="28"/>
  <c r="Q15" i="27"/>
  <c r="H15" i="27"/>
  <c r="V14" i="27"/>
  <c r="V15" i="27" s="1"/>
  <c r="U14" i="27"/>
  <c r="U15" i="27" s="1"/>
  <c r="S14" i="27"/>
  <c r="S15" i="27" s="1"/>
  <c r="R14" i="27"/>
  <c r="R15" i="27" s="1"/>
  <c r="Q14" i="27"/>
  <c r="O14" i="27"/>
  <c r="O15" i="27" s="1"/>
  <c r="N14" i="27"/>
  <c r="N15" i="27" s="1"/>
  <c r="M14" i="27"/>
  <c r="M15" i="27" s="1"/>
  <c r="L14" i="27"/>
  <c r="L15" i="27" s="1"/>
  <c r="K14" i="27"/>
  <c r="K15" i="27" s="1"/>
  <c r="J14" i="27"/>
  <c r="J15" i="27" s="1"/>
  <c r="I14" i="27"/>
  <c r="I15" i="27" s="1"/>
  <c r="H14" i="27"/>
  <c r="F9" i="27"/>
  <c r="F10" i="27" s="1"/>
  <c r="H6" i="27" s="1"/>
  <c r="F8" i="27"/>
  <c r="D8" i="27"/>
  <c r="D9" i="27" s="1"/>
  <c r="D10" i="27" s="1"/>
  <c r="H5" i="27" s="1"/>
  <c r="H7" i="27" s="1"/>
  <c r="F6" i="27"/>
  <c r="D6" i="27"/>
  <c r="T15" i="26"/>
  <c r="S15" i="26"/>
  <c r="P15" i="26"/>
  <c r="H15" i="26"/>
  <c r="V14" i="26"/>
  <c r="V15" i="26" s="1"/>
  <c r="U14" i="26"/>
  <c r="U15" i="26" s="1"/>
  <c r="T14" i="26"/>
  <c r="S14" i="26"/>
  <c r="R14" i="26"/>
  <c r="R15" i="26" s="1"/>
  <c r="Q14" i="26"/>
  <c r="Q15" i="26" s="1"/>
  <c r="P14" i="26"/>
  <c r="O14" i="26"/>
  <c r="O15" i="26" s="1"/>
  <c r="N14" i="26"/>
  <c r="N15" i="26" s="1"/>
  <c r="M14" i="26"/>
  <c r="M15" i="26" s="1"/>
  <c r="L14" i="26"/>
  <c r="L15" i="26" s="1"/>
  <c r="K14" i="26"/>
  <c r="K15" i="26" s="1"/>
  <c r="J14" i="26"/>
  <c r="J15" i="26" s="1"/>
  <c r="I14" i="26"/>
  <c r="I15" i="26" s="1"/>
  <c r="H14" i="26"/>
  <c r="F8" i="26"/>
  <c r="F9" i="26" s="1"/>
  <c r="F10" i="26" s="1"/>
  <c r="H6" i="26" s="1"/>
  <c r="D8" i="26"/>
  <c r="D9" i="26" s="1"/>
  <c r="D10" i="26" s="1"/>
  <c r="H5" i="26" s="1"/>
  <c r="H7" i="26" s="1"/>
  <c r="F6" i="26"/>
  <c r="D6" i="26"/>
  <c r="T15" i="25"/>
  <c r="S15" i="25"/>
  <c r="O15" i="25"/>
  <c r="V14" i="25"/>
  <c r="V15" i="25" s="1"/>
  <c r="U14" i="25"/>
  <c r="U15" i="25" s="1"/>
  <c r="T14" i="25"/>
  <c r="S14" i="25"/>
  <c r="R14" i="25"/>
  <c r="R15" i="25" s="1"/>
  <c r="Q14" i="25"/>
  <c r="Q15" i="25" s="1"/>
  <c r="P14" i="25"/>
  <c r="P15" i="25" s="1"/>
  <c r="O14" i="25"/>
  <c r="N14" i="25"/>
  <c r="N15" i="25" s="1"/>
  <c r="M14" i="25"/>
  <c r="M15" i="25" s="1"/>
  <c r="L14" i="25"/>
  <c r="L15" i="25" s="1"/>
  <c r="K14" i="25"/>
  <c r="K15" i="25" s="1"/>
  <c r="J14" i="25"/>
  <c r="J15" i="25" s="1"/>
  <c r="I14" i="25"/>
  <c r="I15" i="25" s="1"/>
  <c r="H14" i="25"/>
  <c r="H15" i="25" s="1"/>
  <c r="F8" i="25"/>
  <c r="F9" i="25" s="1"/>
  <c r="F10" i="25" s="1"/>
  <c r="H6" i="25" s="1"/>
  <c r="D8" i="25"/>
  <c r="D9" i="25" s="1"/>
  <c r="D10" i="25" s="1"/>
  <c r="H5" i="25" s="1"/>
  <c r="H7" i="25" s="1"/>
  <c r="F6" i="25"/>
  <c r="D6" i="25"/>
  <c r="T15" i="24"/>
  <c r="S15" i="24"/>
  <c r="P15" i="24"/>
  <c r="O15" i="24"/>
  <c r="H15" i="24"/>
  <c r="V14" i="24"/>
  <c r="V15" i="24" s="1"/>
  <c r="U14" i="24"/>
  <c r="U15" i="24" s="1"/>
  <c r="T14" i="24"/>
  <c r="S14" i="24"/>
  <c r="R14" i="24"/>
  <c r="R15" i="24" s="1"/>
  <c r="Q14" i="24"/>
  <c r="Q15" i="24" s="1"/>
  <c r="P14" i="24"/>
  <c r="O14" i="24"/>
  <c r="N14" i="24"/>
  <c r="N15" i="24" s="1"/>
  <c r="M14" i="24"/>
  <c r="M15" i="24" s="1"/>
  <c r="L14" i="24"/>
  <c r="L15" i="24" s="1"/>
  <c r="K14" i="24"/>
  <c r="K15" i="24" s="1"/>
  <c r="J14" i="24"/>
  <c r="J15" i="24" s="1"/>
  <c r="I14" i="24"/>
  <c r="I15" i="24" s="1"/>
  <c r="H14" i="24"/>
  <c r="F8" i="24"/>
  <c r="F9" i="24" s="1"/>
  <c r="F10" i="24" s="1"/>
  <c r="H6" i="24" s="1"/>
  <c r="D8" i="24"/>
  <c r="D9" i="24" s="1"/>
  <c r="D10" i="24" s="1"/>
  <c r="H5" i="24" s="1"/>
  <c r="H7" i="24" s="1"/>
  <c r="F6" i="24"/>
  <c r="D6" i="24"/>
  <c r="T15" i="23"/>
  <c r="S15" i="23"/>
  <c r="O15" i="23"/>
  <c r="V14" i="23"/>
  <c r="V15" i="23" s="1"/>
  <c r="U14" i="23"/>
  <c r="U15" i="23" s="1"/>
  <c r="T14" i="23"/>
  <c r="S14" i="23"/>
  <c r="R14" i="23"/>
  <c r="R15" i="23" s="1"/>
  <c r="Q14" i="23"/>
  <c r="Q15" i="23" s="1"/>
  <c r="P14" i="23"/>
  <c r="P15" i="23" s="1"/>
  <c r="O14" i="23"/>
  <c r="N14" i="23"/>
  <c r="N15" i="23" s="1"/>
  <c r="M14" i="23"/>
  <c r="M15" i="23" s="1"/>
  <c r="L14" i="23"/>
  <c r="L15" i="23" s="1"/>
  <c r="K14" i="23"/>
  <c r="K15" i="23" s="1"/>
  <c r="J14" i="23"/>
  <c r="J15" i="23" s="1"/>
  <c r="I14" i="23"/>
  <c r="I15" i="23" s="1"/>
  <c r="H14" i="23"/>
  <c r="H15" i="23" s="1"/>
  <c r="F8" i="23"/>
  <c r="F9" i="23" s="1"/>
  <c r="F10" i="23" s="1"/>
  <c r="H6" i="23" s="1"/>
  <c r="D8" i="23"/>
  <c r="D9" i="23" s="1"/>
  <c r="D10" i="23" s="1"/>
  <c r="H5" i="23" s="1"/>
  <c r="H7" i="23" s="1"/>
  <c r="F6" i="23"/>
  <c r="D6" i="23"/>
  <c r="T15" i="22"/>
  <c r="S15" i="22"/>
  <c r="P15" i="22"/>
  <c r="O15" i="22"/>
  <c r="L15" i="22"/>
  <c r="H15" i="22"/>
  <c r="V14" i="22"/>
  <c r="V15" i="22" s="1"/>
  <c r="U14" i="22"/>
  <c r="U15" i="22" s="1"/>
  <c r="T14" i="22"/>
  <c r="S14" i="22"/>
  <c r="R14" i="22"/>
  <c r="R15" i="22" s="1"/>
  <c r="Q14" i="22"/>
  <c r="Q15" i="22" s="1"/>
  <c r="P14" i="22"/>
  <c r="O14" i="22"/>
  <c r="N14" i="22"/>
  <c r="N15" i="22" s="1"/>
  <c r="M14" i="22"/>
  <c r="M15" i="22" s="1"/>
  <c r="L14" i="22"/>
  <c r="K14" i="22"/>
  <c r="K15" i="22" s="1"/>
  <c r="J14" i="22"/>
  <c r="J15" i="22" s="1"/>
  <c r="I14" i="22"/>
  <c r="I15" i="22" s="1"/>
  <c r="H14" i="22"/>
  <c r="F8" i="22"/>
  <c r="F9" i="22" s="1"/>
  <c r="F10" i="22" s="1"/>
  <c r="H6" i="22" s="1"/>
  <c r="D8" i="22"/>
  <c r="D9" i="22" s="1"/>
  <c r="D10" i="22" s="1"/>
  <c r="H5" i="22" s="1"/>
  <c r="H7" i="22" s="1"/>
  <c r="F6" i="22"/>
  <c r="D6" i="22"/>
  <c r="T15" i="21"/>
  <c r="S15" i="21"/>
  <c r="P15" i="21"/>
  <c r="L15" i="21"/>
  <c r="H15" i="21"/>
  <c r="V14" i="21"/>
  <c r="V15" i="21" s="1"/>
  <c r="U14" i="21"/>
  <c r="U15" i="21" s="1"/>
  <c r="T14" i="21"/>
  <c r="S14" i="21"/>
  <c r="R14" i="21"/>
  <c r="R15" i="21" s="1"/>
  <c r="Q14" i="21"/>
  <c r="Q15" i="21" s="1"/>
  <c r="P14" i="21"/>
  <c r="O14" i="21"/>
  <c r="O15" i="21" s="1"/>
  <c r="N14" i="21"/>
  <c r="N15" i="21" s="1"/>
  <c r="M14" i="21"/>
  <c r="M15" i="21" s="1"/>
  <c r="L14" i="21"/>
  <c r="K14" i="21"/>
  <c r="K15" i="21" s="1"/>
  <c r="J14" i="21"/>
  <c r="J15" i="21" s="1"/>
  <c r="I14" i="21"/>
  <c r="I15" i="21" s="1"/>
  <c r="H14" i="21"/>
  <c r="F8" i="21"/>
  <c r="F9" i="21" s="1"/>
  <c r="F10" i="21" s="1"/>
  <c r="H6" i="21" s="1"/>
  <c r="D8" i="21"/>
  <c r="D9" i="21" s="1"/>
  <c r="D10" i="21" s="1"/>
  <c r="H5" i="21" s="1"/>
  <c r="H7" i="21" s="1"/>
  <c r="F6" i="21"/>
  <c r="D6" i="21"/>
  <c r="T15" i="20"/>
  <c r="S15" i="20"/>
  <c r="O15" i="20"/>
  <c r="V14" i="20"/>
  <c r="V15" i="20" s="1"/>
  <c r="U14" i="20"/>
  <c r="U15" i="20" s="1"/>
  <c r="T14" i="20"/>
  <c r="S14" i="20"/>
  <c r="R14" i="20"/>
  <c r="R15" i="20" s="1"/>
  <c r="Q14" i="20"/>
  <c r="Q15" i="20" s="1"/>
  <c r="P14" i="20"/>
  <c r="P15" i="20" s="1"/>
  <c r="O14" i="20"/>
  <c r="N14" i="20"/>
  <c r="N15" i="20" s="1"/>
  <c r="M14" i="20"/>
  <c r="M15" i="20" s="1"/>
  <c r="L14" i="20"/>
  <c r="L15" i="20" s="1"/>
  <c r="K14" i="20"/>
  <c r="K15" i="20" s="1"/>
  <c r="J14" i="20"/>
  <c r="J15" i="20" s="1"/>
  <c r="I14" i="20"/>
  <c r="I15" i="20" s="1"/>
  <c r="H14" i="20"/>
  <c r="H15" i="20" s="1"/>
  <c r="F8" i="20"/>
  <c r="F9" i="20" s="1"/>
  <c r="F10" i="20" s="1"/>
  <c r="H6" i="20" s="1"/>
  <c r="D8" i="20"/>
  <c r="D9" i="20" s="1"/>
  <c r="D10" i="20" s="1"/>
  <c r="H5" i="20" s="1"/>
  <c r="H7" i="20" s="1"/>
  <c r="F6" i="20"/>
  <c r="D6" i="20"/>
  <c r="T15" i="19"/>
  <c r="S15" i="19"/>
  <c r="P15" i="19"/>
  <c r="O15" i="19"/>
  <c r="H15" i="19"/>
  <c r="V14" i="19"/>
  <c r="V15" i="19" s="1"/>
  <c r="U14" i="19"/>
  <c r="U15" i="19" s="1"/>
  <c r="T14" i="19"/>
  <c r="S14" i="19"/>
  <c r="R14" i="19"/>
  <c r="R15" i="19" s="1"/>
  <c r="Q14" i="19"/>
  <c r="Q15" i="19" s="1"/>
  <c r="P14" i="19"/>
  <c r="O14" i="19"/>
  <c r="N14" i="19"/>
  <c r="N15" i="19" s="1"/>
  <c r="M14" i="19"/>
  <c r="M15" i="19" s="1"/>
  <c r="L14" i="19"/>
  <c r="L15" i="19" s="1"/>
  <c r="K14" i="19"/>
  <c r="K15" i="19" s="1"/>
  <c r="J14" i="19"/>
  <c r="J15" i="19" s="1"/>
  <c r="I14" i="19"/>
  <c r="I15" i="19" s="1"/>
  <c r="H14" i="19"/>
  <c r="F8" i="19"/>
  <c r="F9" i="19" s="1"/>
  <c r="F10" i="19" s="1"/>
  <c r="H6" i="19" s="1"/>
  <c r="D8" i="19"/>
  <c r="D9" i="19" s="1"/>
  <c r="D10" i="19" s="1"/>
  <c r="H5" i="19" s="1"/>
  <c r="H7" i="19" s="1"/>
  <c r="F6" i="19"/>
  <c r="D6" i="19"/>
  <c r="T15" i="18"/>
  <c r="R15" i="18"/>
  <c r="P15" i="18"/>
  <c r="O15" i="18"/>
  <c r="J15" i="18"/>
  <c r="H15" i="18"/>
  <c r="V14" i="18"/>
  <c r="V15" i="18" s="1"/>
  <c r="U14" i="18"/>
  <c r="U15" i="18" s="1"/>
  <c r="S14" i="18"/>
  <c r="S15" i="18" s="1"/>
  <c r="R14" i="18"/>
  <c r="Q14" i="18"/>
  <c r="Q15" i="18" s="1"/>
  <c r="O14" i="18"/>
  <c r="N14" i="18"/>
  <c r="N15" i="18" s="1"/>
  <c r="M14" i="18"/>
  <c r="M15" i="18" s="1"/>
  <c r="L14" i="18"/>
  <c r="L15" i="18" s="1"/>
  <c r="K14" i="18"/>
  <c r="K15" i="18" s="1"/>
  <c r="J14" i="18"/>
  <c r="I14" i="18"/>
  <c r="I15" i="18" s="1"/>
  <c r="H14" i="18"/>
  <c r="F9" i="18"/>
  <c r="F10" i="18" s="1"/>
  <c r="H6" i="18" s="1"/>
  <c r="D9" i="18"/>
  <c r="D10" i="18" s="1"/>
  <c r="H5" i="18" s="1"/>
  <c r="H7" i="18" s="1"/>
  <c r="F8" i="18"/>
  <c r="D8" i="18"/>
  <c r="F6" i="18"/>
  <c r="D6" i="18"/>
  <c r="U15" i="17"/>
  <c r="T15" i="17"/>
  <c r="S15" i="17"/>
  <c r="Q15" i="17"/>
  <c r="P15" i="17"/>
  <c r="O15" i="17"/>
  <c r="M15" i="17"/>
  <c r="J15" i="17"/>
  <c r="I15" i="17"/>
  <c r="H15" i="17"/>
  <c r="V14" i="17"/>
  <c r="V15" i="17" s="1"/>
  <c r="U14" i="17"/>
  <c r="T14" i="17"/>
  <c r="S14" i="17"/>
  <c r="R14" i="17"/>
  <c r="R15" i="17" s="1"/>
  <c r="Q14" i="17"/>
  <c r="P14" i="17"/>
  <c r="O14" i="17"/>
  <c r="N14" i="17"/>
  <c r="N15" i="17" s="1"/>
  <c r="M14" i="17"/>
  <c r="L14" i="17"/>
  <c r="L15" i="17" s="1"/>
  <c r="K14" i="17"/>
  <c r="K15" i="17" s="1"/>
  <c r="J14" i="17"/>
  <c r="I14" i="17"/>
  <c r="H14" i="17"/>
  <c r="F9" i="17"/>
  <c r="F10" i="17" s="1"/>
  <c r="H6" i="17" s="1"/>
  <c r="D9" i="17"/>
  <c r="D10" i="17" s="1"/>
  <c r="H5" i="17" s="1"/>
  <c r="H7" i="17" s="1"/>
  <c r="F8" i="17"/>
  <c r="D8" i="17"/>
  <c r="F6" i="17"/>
  <c r="D6" i="17"/>
  <c r="V15" i="16"/>
  <c r="T15" i="16"/>
  <c r="S15" i="16"/>
  <c r="R15" i="16"/>
  <c r="P15" i="16"/>
  <c r="O15" i="16"/>
  <c r="N15" i="16"/>
  <c r="J15" i="16"/>
  <c r="H15" i="16"/>
  <c r="V14" i="16"/>
  <c r="U14" i="16"/>
  <c r="U15" i="16" s="1"/>
  <c r="T14" i="16"/>
  <c r="S14" i="16"/>
  <c r="R14" i="16"/>
  <c r="Q14" i="16"/>
  <c r="Q15" i="16" s="1"/>
  <c r="P14" i="16"/>
  <c r="O14" i="16"/>
  <c r="N14" i="16"/>
  <c r="M14" i="16"/>
  <c r="M15" i="16" s="1"/>
  <c r="L14" i="16"/>
  <c r="L15" i="16" s="1"/>
  <c r="K14" i="16"/>
  <c r="K15" i="16" s="1"/>
  <c r="J14" i="16"/>
  <c r="I14" i="16"/>
  <c r="I15" i="16" s="1"/>
  <c r="H14" i="16"/>
  <c r="F9" i="16"/>
  <c r="F10" i="16" s="1"/>
  <c r="H6" i="16" s="1"/>
  <c r="D9" i="16"/>
  <c r="D10" i="16" s="1"/>
  <c r="H5" i="16" s="1"/>
  <c r="H7" i="16" s="1"/>
  <c r="F8" i="16"/>
  <c r="D8" i="16"/>
  <c r="F6" i="16"/>
  <c r="D6" i="16"/>
  <c r="F6" i="15"/>
  <c r="F8" i="15"/>
  <c r="F9" i="15" s="1"/>
  <c r="D8" i="15"/>
  <c r="D9" i="15" s="1"/>
  <c r="D10" i="15" s="1"/>
  <c r="D6" i="15"/>
  <c r="V15" i="15"/>
  <c r="U15" i="15"/>
  <c r="T15" i="15"/>
  <c r="S15" i="15"/>
  <c r="Q15" i="15"/>
  <c r="P15" i="15"/>
  <c r="N15" i="15"/>
  <c r="M15" i="15"/>
  <c r="L15" i="15"/>
  <c r="K15" i="15"/>
  <c r="I15" i="15"/>
  <c r="H15" i="15"/>
  <c r="V14" i="15"/>
  <c r="U14" i="15"/>
  <c r="T14" i="15"/>
  <c r="S14" i="15"/>
  <c r="R14" i="15"/>
  <c r="R15" i="15" s="1"/>
  <c r="Q14" i="15"/>
  <c r="P14" i="15"/>
  <c r="O14" i="15"/>
  <c r="O15" i="15" s="1"/>
  <c r="N14" i="15"/>
  <c r="M14" i="15"/>
  <c r="L14" i="15"/>
  <c r="K14" i="15"/>
  <c r="J14" i="15"/>
  <c r="J15" i="15" s="1"/>
  <c r="I14" i="15"/>
  <c r="H14" i="15"/>
  <c r="H7" i="15"/>
  <c r="H6" i="15"/>
  <c r="H5" i="15"/>
  <c r="T15" i="14"/>
  <c r="S15" i="14"/>
  <c r="Q15" i="14"/>
  <c r="P15" i="14"/>
  <c r="L15" i="14"/>
  <c r="I15" i="14"/>
  <c r="H15" i="14"/>
  <c r="V14" i="14"/>
  <c r="V15" i="14" s="1"/>
  <c r="U14" i="14"/>
  <c r="U15" i="14" s="1"/>
  <c r="T14" i="14"/>
  <c r="S14" i="14"/>
  <c r="R14" i="14"/>
  <c r="R15" i="14" s="1"/>
  <c r="Q14" i="14"/>
  <c r="P14" i="14"/>
  <c r="O14" i="14"/>
  <c r="O15" i="14" s="1"/>
  <c r="N14" i="14"/>
  <c r="N15" i="14" s="1"/>
  <c r="M14" i="14"/>
  <c r="M15" i="14" s="1"/>
  <c r="L14" i="14"/>
  <c r="K14" i="14"/>
  <c r="K15" i="14" s="1"/>
  <c r="J14" i="14"/>
  <c r="J15" i="14" s="1"/>
  <c r="I14" i="14"/>
  <c r="H14" i="14"/>
  <c r="F8" i="14"/>
  <c r="F9" i="14" s="1"/>
  <c r="F10" i="14" s="1"/>
  <c r="H6" i="14" s="1"/>
  <c r="D8" i="14"/>
  <c r="D9" i="14" s="1"/>
  <c r="D10" i="14" s="1"/>
  <c r="H5" i="14" s="1"/>
  <c r="H7" i="14" s="1"/>
  <c r="F6" i="14"/>
  <c r="D6" i="14"/>
  <c r="Q15" i="13"/>
  <c r="N15" i="13"/>
  <c r="M15" i="13"/>
  <c r="H15" i="13"/>
  <c r="V14" i="13"/>
  <c r="V15" i="13" s="1"/>
  <c r="U14" i="13"/>
  <c r="U15" i="13" s="1"/>
  <c r="S14" i="13"/>
  <c r="S15" i="13" s="1"/>
  <c r="R14" i="13"/>
  <c r="R15" i="13" s="1"/>
  <c r="Q14" i="13"/>
  <c r="O14" i="13"/>
  <c r="O15" i="13" s="1"/>
  <c r="N14" i="13"/>
  <c r="M14" i="13"/>
  <c r="L14" i="13"/>
  <c r="L15" i="13" s="1"/>
  <c r="K14" i="13"/>
  <c r="K15" i="13" s="1"/>
  <c r="J14" i="13"/>
  <c r="J15" i="13" s="1"/>
  <c r="I14" i="13"/>
  <c r="I15" i="13" s="1"/>
  <c r="H14" i="13"/>
  <c r="F8" i="13"/>
  <c r="F9" i="13" s="1"/>
  <c r="F10" i="13" s="1"/>
  <c r="H6" i="13" s="1"/>
  <c r="D8" i="13"/>
  <c r="D9" i="13" s="1"/>
  <c r="D10" i="13" s="1"/>
  <c r="H5" i="13" s="1"/>
  <c r="H7" i="13" s="1"/>
  <c r="F6" i="13"/>
  <c r="D6" i="13"/>
  <c r="R15" i="12"/>
  <c r="Q15" i="12"/>
  <c r="N15" i="12"/>
  <c r="M15" i="12"/>
  <c r="I15" i="12"/>
  <c r="H15" i="12"/>
  <c r="V14" i="12"/>
  <c r="V15" i="12" s="1"/>
  <c r="U14" i="12"/>
  <c r="U15" i="12" s="1"/>
  <c r="S14" i="12"/>
  <c r="S15" i="12" s="1"/>
  <c r="R14" i="12"/>
  <c r="Q14" i="12"/>
  <c r="O14" i="12"/>
  <c r="O15" i="12" s="1"/>
  <c r="N14" i="12"/>
  <c r="M14" i="12"/>
  <c r="L14" i="12"/>
  <c r="L15" i="12" s="1"/>
  <c r="K14" i="12"/>
  <c r="K15" i="12" s="1"/>
  <c r="J14" i="12"/>
  <c r="J15" i="12" s="1"/>
  <c r="I14" i="12"/>
  <c r="H14" i="12"/>
  <c r="F8" i="12"/>
  <c r="F9" i="12" s="1"/>
  <c r="F10" i="12" s="1"/>
  <c r="H6" i="12" s="1"/>
  <c r="D8" i="12"/>
  <c r="D9" i="12" s="1"/>
  <c r="D10" i="12" s="1"/>
  <c r="H5" i="12" s="1"/>
  <c r="F6" i="12"/>
  <c r="D6" i="12"/>
  <c r="R15" i="11"/>
  <c r="Q15" i="11"/>
  <c r="O15" i="11"/>
  <c r="J15" i="11"/>
  <c r="I15" i="11"/>
  <c r="H15" i="11"/>
  <c r="V14" i="11"/>
  <c r="V15" i="11" s="1"/>
  <c r="U14" i="11"/>
  <c r="U15" i="11" s="1"/>
  <c r="S14" i="11"/>
  <c r="S15" i="11" s="1"/>
  <c r="R14" i="11"/>
  <c r="Q14" i="11"/>
  <c r="O14" i="11"/>
  <c r="N14" i="11"/>
  <c r="N15" i="11" s="1"/>
  <c r="M14" i="11"/>
  <c r="M15" i="11" s="1"/>
  <c r="L14" i="11"/>
  <c r="L15" i="11" s="1"/>
  <c r="K14" i="11"/>
  <c r="K15" i="11" s="1"/>
  <c r="J14" i="11"/>
  <c r="I14" i="11"/>
  <c r="H14" i="11"/>
  <c r="D9" i="11"/>
  <c r="D10" i="11" s="1"/>
  <c r="H5" i="11" s="1"/>
  <c r="F8" i="11"/>
  <c r="F9" i="11" s="1"/>
  <c r="F10" i="11" s="1"/>
  <c r="H6" i="11" s="1"/>
  <c r="D8" i="11"/>
  <c r="F6" i="11"/>
  <c r="D6" i="11"/>
  <c r="N15" i="10"/>
  <c r="V14" i="10"/>
  <c r="V15" i="10" s="1"/>
  <c r="U14" i="10"/>
  <c r="U15" i="10" s="1"/>
  <c r="S14" i="10"/>
  <c r="S15" i="10" s="1"/>
  <c r="R14" i="10"/>
  <c r="R15" i="10" s="1"/>
  <c r="Q14" i="10"/>
  <c r="Q15" i="10" s="1"/>
  <c r="O14" i="10"/>
  <c r="O15" i="10" s="1"/>
  <c r="N14" i="10"/>
  <c r="M14" i="10"/>
  <c r="M15" i="10" s="1"/>
  <c r="L14" i="10"/>
  <c r="L15" i="10" s="1"/>
  <c r="K14" i="10"/>
  <c r="K15" i="10" s="1"/>
  <c r="J14" i="10"/>
  <c r="J15" i="10" s="1"/>
  <c r="I14" i="10"/>
  <c r="I15" i="10" s="1"/>
  <c r="H14" i="10"/>
  <c r="H15" i="10" s="1"/>
  <c r="F8" i="10"/>
  <c r="F9" i="10" s="1"/>
  <c r="F10" i="10" s="1"/>
  <c r="H6" i="10" s="1"/>
  <c r="D8" i="10"/>
  <c r="D9" i="10" s="1"/>
  <c r="D10" i="10" s="1"/>
  <c r="H5" i="10" s="1"/>
  <c r="H7" i="10" s="1"/>
  <c r="F6" i="10"/>
  <c r="D6" i="10"/>
  <c r="T14" i="9"/>
  <c r="S14" i="9"/>
  <c r="R14" i="9"/>
  <c r="O14" i="9"/>
  <c r="K14" i="9"/>
  <c r="J14" i="9"/>
  <c r="V13" i="9"/>
  <c r="V14" i="9" s="1"/>
  <c r="U13" i="9"/>
  <c r="U14" i="9" s="1"/>
  <c r="T13" i="9"/>
  <c r="S13" i="9"/>
  <c r="R13" i="9"/>
  <c r="Q13" i="9"/>
  <c r="Q14" i="9" s="1"/>
  <c r="P13" i="9"/>
  <c r="P14" i="9" s="1"/>
  <c r="O13" i="9"/>
  <c r="N13" i="9"/>
  <c r="N14" i="9" s="1"/>
  <c r="M13" i="9"/>
  <c r="M14" i="9" s="1"/>
  <c r="L13" i="9"/>
  <c r="L14" i="9" s="1"/>
  <c r="K13" i="9"/>
  <c r="J13" i="9"/>
  <c r="I13" i="9"/>
  <c r="I14" i="9" s="1"/>
  <c r="H13" i="9"/>
  <c r="H14" i="9" s="1"/>
  <c r="F8" i="9"/>
  <c r="F9" i="9" s="1"/>
  <c r="F10" i="9" s="1"/>
  <c r="H6" i="9" s="1"/>
  <c r="D8" i="9"/>
  <c r="D9" i="9" s="1"/>
  <c r="D10" i="9" s="1"/>
  <c r="H5" i="9" s="1"/>
  <c r="H7" i="9" s="1"/>
  <c r="F6" i="9"/>
  <c r="D6" i="9"/>
  <c r="T15" i="8"/>
  <c r="S15" i="8"/>
  <c r="O15" i="8"/>
  <c r="V14" i="8"/>
  <c r="V15" i="8" s="1"/>
  <c r="U14" i="8"/>
  <c r="U15" i="8" s="1"/>
  <c r="T14" i="8"/>
  <c r="S14" i="8"/>
  <c r="R14" i="8"/>
  <c r="R15" i="8" s="1"/>
  <c r="Q14" i="8"/>
  <c r="Q15" i="8" s="1"/>
  <c r="P14" i="8"/>
  <c r="P15" i="8" s="1"/>
  <c r="O14" i="8"/>
  <c r="N14" i="8"/>
  <c r="N15" i="8" s="1"/>
  <c r="M14" i="8"/>
  <c r="M15" i="8" s="1"/>
  <c r="L14" i="8"/>
  <c r="L15" i="8" s="1"/>
  <c r="K14" i="8"/>
  <c r="K15" i="8" s="1"/>
  <c r="J14" i="8"/>
  <c r="J15" i="8" s="1"/>
  <c r="I14" i="8"/>
  <c r="I15" i="8" s="1"/>
  <c r="H14" i="8"/>
  <c r="H15" i="8" s="1"/>
  <c r="D9" i="8"/>
  <c r="D10" i="8" s="1"/>
  <c r="H5" i="8" s="1"/>
  <c r="F8" i="8"/>
  <c r="F9" i="8" s="1"/>
  <c r="F10" i="8" s="1"/>
  <c r="H6" i="8" s="1"/>
  <c r="D8" i="8"/>
  <c r="F6" i="8"/>
  <c r="D6" i="8"/>
  <c r="T15" i="7"/>
  <c r="S15" i="7"/>
  <c r="P15" i="7"/>
  <c r="H15" i="7"/>
  <c r="V14" i="7"/>
  <c r="V15" i="7" s="1"/>
  <c r="U14" i="7"/>
  <c r="U15" i="7" s="1"/>
  <c r="T14" i="7"/>
  <c r="S14" i="7"/>
  <c r="R14" i="7"/>
  <c r="R15" i="7" s="1"/>
  <c r="Q14" i="7"/>
  <c r="Q15" i="7" s="1"/>
  <c r="P14" i="7"/>
  <c r="O14" i="7"/>
  <c r="O15" i="7" s="1"/>
  <c r="N14" i="7"/>
  <c r="N15" i="7" s="1"/>
  <c r="M14" i="7"/>
  <c r="M15" i="7" s="1"/>
  <c r="L14" i="7"/>
  <c r="L15" i="7" s="1"/>
  <c r="K14" i="7"/>
  <c r="K15" i="7" s="1"/>
  <c r="J14" i="7"/>
  <c r="J15" i="7" s="1"/>
  <c r="I14" i="7"/>
  <c r="I15" i="7" s="1"/>
  <c r="H14" i="7"/>
  <c r="F8" i="7"/>
  <c r="F9" i="7" s="1"/>
  <c r="F10" i="7" s="1"/>
  <c r="H6" i="7" s="1"/>
  <c r="D8" i="7"/>
  <c r="D9" i="7" s="1"/>
  <c r="D10" i="7" s="1"/>
  <c r="H5" i="7" s="1"/>
  <c r="H7" i="7" s="1"/>
  <c r="F6" i="7"/>
  <c r="D6" i="7"/>
  <c r="T15" i="6"/>
  <c r="S15" i="6"/>
  <c r="O15" i="6"/>
  <c r="V14" i="6"/>
  <c r="V15" i="6" s="1"/>
  <c r="U14" i="6"/>
  <c r="U15" i="6" s="1"/>
  <c r="T14" i="6"/>
  <c r="S14" i="6"/>
  <c r="R14" i="6"/>
  <c r="R15" i="6" s="1"/>
  <c r="Q14" i="6"/>
  <c r="Q15" i="6" s="1"/>
  <c r="P14" i="6"/>
  <c r="P15" i="6" s="1"/>
  <c r="O14" i="6"/>
  <c r="N14" i="6"/>
  <c r="N15" i="6" s="1"/>
  <c r="M14" i="6"/>
  <c r="M15" i="6" s="1"/>
  <c r="L14" i="6"/>
  <c r="L15" i="6" s="1"/>
  <c r="K14" i="6"/>
  <c r="K15" i="6" s="1"/>
  <c r="J14" i="6"/>
  <c r="J15" i="6" s="1"/>
  <c r="I14" i="6"/>
  <c r="I15" i="6" s="1"/>
  <c r="H14" i="6"/>
  <c r="H15" i="6" s="1"/>
  <c r="F8" i="6"/>
  <c r="F9" i="6" s="1"/>
  <c r="F10" i="6" s="1"/>
  <c r="H6" i="6" s="1"/>
  <c r="D8" i="6"/>
  <c r="D9" i="6" s="1"/>
  <c r="D10" i="6" s="1"/>
  <c r="H5" i="6" s="1"/>
  <c r="H7" i="6" s="1"/>
  <c r="F6" i="6"/>
  <c r="D6" i="6"/>
  <c r="T15" i="5"/>
  <c r="S15" i="5"/>
  <c r="Q15" i="5"/>
  <c r="O15" i="5"/>
  <c r="I15" i="5"/>
  <c r="V14" i="5"/>
  <c r="V15" i="5" s="1"/>
  <c r="U14" i="5"/>
  <c r="U15" i="5" s="1"/>
  <c r="T14" i="5"/>
  <c r="S14" i="5"/>
  <c r="R14" i="5"/>
  <c r="R15" i="5" s="1"/>
  <c r="Q14" i="5"/>
  <c r="P14" i="5"/>
  <c r="P15" i="5" s="1"/>
  <c r="O14" i="5"/>
  <c r="N14" i="5"/>
  <c r="N15" i="5" s="1"/>
  <c r="M14" i="5"/>
  <c r="M15" i="5" s="1"/>
  <c r="L14" i="5"/>
  <c r="L15" i="5" s="1"/>
  <c r="K14" i="5"/>
  <c r="K15" i="5" s="1"/>
  <c r="J14" i="5"/>
  <c r="J15" i="5" s="1"/>
  <c r="I14" i="5"/>
  <c r="H14" i="5"/>
  <c r="H15" i="5" s="1"/>
  <c r="F8" i="5"/>
  <c r="F9" i="5" s="1"/>
  <c r="F10" i="5" s="1"/>
  <c r="H6" i="5" s="1"/>
  <c r="D8" i="5"/>
  <c r="D9" i="5" s="1"/>
  <c r="D10" i="5" s="1"/>
  <c r="H5" i="5" s="1"/>
  <c r="H7" i="5" s="1"/>
  <c r="F6" i="5"/>
  <c r="D6" i="5"/>
  <c r="T14" i="3"/>
  <c r="S14" i="3"/>
  <c r="V13" i="3"/>
  <c r="V14" i="3" s="1"/>
  <c r="U13" i="3"/>
  <c r="U14" i="3" s="1"/>
  <c r="T13" i="3"/>
  <c r="S13" i="3"/>
  <c r="R13" i="3"/>
  <c r="R14" i="3" s="1"/>
  <c r="Q13" i="3"/>
  <c r="Q14" i="3" s="1"/>
  <c r="P13" i="3"/>
  <c r="P14" i="3" s="1"/>
  <c r="O13" i="3"/>
  <c r="O14" i="3" s="1"/>
  <c r="N13" i="3"/>
  <c r="N14" i="3" s="1"/>
  <c r="M13" i="3"/>
  <c r="M14" i="3" s="1"/>
  <c r="L13" i="3"/>
  <c r="L14" i="3" s="1"/>
  <c r="K13" i="3"/>
  <c r="K14" i="3" s="1"/>
  <c r="J13" i="3"/>
  <c r="J14" i="3" s="1"/>
  <c r="I13" i="3"/>
  <c r="I14" i="3" s="1"/>
  <c r="H13" i="3"/>
  <c r="H14" i="3" s="1"/>
  <c r="F9" i="3"/>
  <c r="F10" i="3" s="1"/>
  <c r="H6" i="3" s="1"/>
  <c r="F8" i="3"/>
  <c r="D8" i="3"/>
  <c r="D9" i="3" s="1"/>
  <c r="D10" i="3" s="1"/>
  <c r="H5" i="3" s="1"/>
  <c r="H7" i="3" s="1"/>
  <c r="F6" i="3"/>
  <c r="D6" i="3"/>
  <c r="T17" i="4"/>
  <c r="S17" i="4"/>
  <c r="Q17" i="4"/>
  <c r="P17" i="4"/>
  <c r="L17" i="4"/>
  <c r="I17" i="4"/>
  <c r="H17" i="4"/>
  <c r="V16" i="4"/>
  <c r="V17" i="4" s="1"/>
  <c r="U16" i="4"/>
  <c r="U17" i="4" s="1"/>
  <c r="T16" i="4"/>
  <c r="S16" i="4"/>
  <c r="R16" i="4"/>
  <c r="R17" i="4" s="1"/>
  <c r="Q16" i="4"/>
  <c r="P16" i="4"/>
  <c r="O16" i="4"/>
  <c r="O17" i="4" s="1"/>
  <c r="N16" i="4"/>
  <c r="N17" i="4" s="1"/>
  <c r="M16" i="4"/>
  <c r="M17" i="4" s="1"/>
  <c r="L16" i="4"/>
  <c r="K16" i="4"/>
  <c r="K17" i="4" s="1"/>
  <c r="J16" i="4"/>
  <c r="J17" i="4" s="1"/>
  <c r="I16" i="4"/>
  <c r="H16" i="4"/>
  <c r="F8" i="4"/>
  <c r="F9" i="4" s="1"/>
  <c r="F10" i="4" s="1"/>
  <c r="H6" i="4" s="1"/>
  <c r="D8" i="4"/>
  <c r="D9" i="4" s="1"/>
  <c r="D10" i="4" s="1"/>
  <c r="H5" i="4" s="1"/>
  <c r="F6" i="4"/>
  <c r="D6" i="4"/>
  <c r="Q15" i="1"/>
  <c r="O15" i="1"/>
  <c r="N15" i="1"/>
  <c r="M15" i="1"/>
  <c r="H15" i="1"/>
  <c r="V14" i="1"/>
  <c r="V15" i="1" s="1"/>
  <c r="U14" i="1"/>
  <c r="U15" i="1" s="1"/>
  <c r="S14" i="1"/>
  <c r="S15" i="1" s="1"/>
  <c r="R14" i="1"/>
  <c r="R15" i="1" s="1"/>
  <c r="Q14" i="1"/>
  <c r="O14" i="1"/>
  <c r="N14" i="1"/>
  <c r="M14" i="1"/>
  <c r="L14" i="1"/>
  <c r="L15" i="1" s="1"/>
  <c r="K14" i="1"/>
  <c r="K15" i="1" s="1"/>
  <c r="J14" i="1"/>
  <c r="J15" i="1" s="1"/>
  <c r="I14" i="1"/>
  <c r="I15" i="1" s="1"/>
  <c r="H14" i="1"/>
  <c r="F8" i="1"/>
  <c r="F9" i="1" s="1"/>
  <c r="F10" i="1" s="1"/>
  <c r="H6" i="1" s="1"/>
  <c r="D8" i="1"/>
  <c r="D9" i="1" s="1"/>
  <c r="D10" i="1" s="1"/>
  <c r="H5" i="1" s="1"/>
  <c r="H7" i="1" s="1"/>
  <c r="F6" i="1"/>
  <c r="D6" i="1"/>
  <c r="T15" i="2"/>
  <c r="S15" i="2"/>
  <c r="V14" i="2"/>
  <c r="V15" i="2" s="1"/>
  <c r="U14" i="2"/>
  <c r="U15" i="2" s="1"/>
  <c r="T14" i="2"/>
  <c r="S14" i="2"/>
  <c r="R14" i="2"/>
  <c r="R15" i="2" s="1"/>
  <c r="Q14" i="2"/>
  <c r="Q15" i="2" s="1"/>
  <c r="P14" i="2"/>
  <c r="P15" i="2" s="1"/>
  <c r="O14" i="2"/>
  <c r="O15" i="2" s="1"/>
  <c r="N14" i="2"/>
  <c r="N15" i="2" s="1"/>
  <c r="M14" i="2"/>
  <c r="M15" i="2" s="1"/>
  <c r="L14" i="2"/>
  <c r="L15" i="2" s="1"/>
  <c r="K14" i="2"/>
  <c r="K15" i="2" s="1"/>
  <c r="J14" i="2"/>
  <c r="J15" i="2" s="1"/>
  <c r="I14" i="2"/>
  <c r="I15" i="2" s="1"/>
  <c r="H14" i="2"/>
  <c r="H15" i="2" s="1"/>
  <c r="F9" i="2"/>
  <c r="F10" i="2" s="1"/>
  <c r="H6" i="2" s="1"/>
  <c r="F8" i="2"/>
  <c r="D8" i="2"/>
  <c r="D9" i="2" s="1"/>
  <c r="D10" i="2" s="1"/>
  <c r="H5" i="2" s="1"/>
  <c r="H7" i="2" s="1"/>
  <c r="F6" i="2"/>
  <c r="D6" i="2"/>
  <c r="H7" i="72" l="1"/>
  <c r="H7" i="71"/>
  <c r="H7" i="68"/>
  <c r="H7" i="66"/>
  <c r="H7" i="64"/>
  <c r="H7" i="62"/>
  <c r="H7" i="54"/>
  <c r="H7" i="49"/>
  <c r="H7" i="46"/>
  <c r="H7" i="45"/>
  <c r="H7" i="44"/>
  <c r="H7" i="43"/>
  <c r="H7" i="41"/>
  <c r="H7" i="36"/>
  <c r="H7" i="35"/>
  <c r="H7" i="33"/>
  <c r="H8" i="29"/>
  <c r="F10" i="15"/>
  <c r="H7" i="12"/>
  <c r="H7" i="11"/>
  <c r="H7" i="8"/>
  <c r="H7" i="4"/>
</calcChain>
</file>

<file path=xl/sharedStrings.xml><?xml version="1.0" encoding="utf-8"?>
<sst xmlns="http://schemas.openxmlformats.org/spreadsheetml/2006/main" count="4187" uniqueCount="274">
  <si>
    <t>Centurion University</t>
  </si>
  <si>
    <t>EXAMINATION</t>
  </si>
  <si>
    <t>% of student that should have attained level 3</t>
  </si>
  <si>
    <t>Question Paper: 5G MOBILE COMMUNICATION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</si>
  <si>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</si>
  <si>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</si>
  <si>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</si>
  <si>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</si>
  <si>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</si>
  <si>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</si>
  <si>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Course Name : 5G MOBILE COMMUNICATION     Dept : ECE</t>
  </si>
  <si>
    <t>CO-PO is attained</t>
  </si>
  <si>
    <t>&gt;=55%</t>
  </si>
  <si>
    <t>Course Code : ECCC0410                                          Max Marks :100</t>
  </si>
  <si>
    <t>CA</t>
  </si>
  <si>
    <t>&gt;=45%</t>
  </si>
  <si>
    <t xml:space="preserve"> </t>
  </si>
  <si>
    <t>CIE</t>
  </si>
  <si>
    <t>SEE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</si>
  <si>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</si>
  <si>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</si>
  <si>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</si>
  <si>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</si>
  <si>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</si>
  <si>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</si>
  <si>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</si>
  <si>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</si>
  <si>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</si>
  <si>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</si>
  <si>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Not Achieved</t>
  </si>
  <si>
    <t>Course Outcome</t>
  </si>
  <si>
    <t>CO 1, 2, 3, 4, 5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</si>
  <si>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</si>
  <si>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</si>
  <si>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</si>
  <si>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</si>
  <si>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</si>
  <si>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</si>
  <si>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</si>
  <si>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</si>
  <si>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</si>
  <si>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</si>
  <si>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</si>
  <si>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</si>
  <si>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</si>
  <si>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</si>
  <si>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</si>
  <si>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</si>
  <si>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CO1</t>
  </si>
  <si>
    <t>CO2</t>
  </si>
  <si>
    <t>CO3</t>
  </si>
  <si>
    <t>Avg of CO-PO affinity levels</t>
  </si>
  <si>
    <t>PO Attainment</t>
  </si>
  <si>
    <t>Question Paper: Accounting and Finance</t>
  </si>
  <si>
    <t>Course Name : Accounting and Finance            Department : ECE</t>
  </si>
  <si>
    <t>Course Code : FCMG0102                                            Max Marks :100</t>
  </si>
  <si>
    <t>Question Paper: ANALOG COMMUNICATION SYSTEMS</t>
  </si>
  <si>
    <t>Course Name : ANALOG COMMUNICATION SYSTEMS       Dept : ECE</t>
  </si>
  <si>
    <t>Course Code : ECCC0405                                          Max Marks :100</t>
  </si>
  <si>
    <t>CO4</t>
  </si>
  <si>
    <t>CO5</t>
  </si>
  <si>
    <t>Question Paper: ANALOG ELECTRONIC CIRCUITS</t>
  </si>
  <si>
    <t>Course Name : ANALOG ELECTRONIC CIRCUITS 
Department : ECE</t>
  </si>
  <si>
    <t>Course Code : CCEC0101                                            Max Marks :100</t>
  </si>
  <si>
    <t>CO 1, 2</t>
  </si>
  <si>
    <t>Question Paper: ANALOG ELECTRONIC CIRCUITS LAB.</t>
  </si>
  <si>
    <t>Course Name : ANALOG ELECTRONIC CIRCUITS LAB.
Department : ECE</t>
  </si>
  <si>
    <t>Course Code : CCEC0201                                    Max Marks :100</t>
  </si>
  <si>
    <t>Question Paper: APPLIED ENGINEERING MATERIALS</t>
  </si>
  <si>
    <t>Course Name : APPLIED ENGINEERING MATERIALS         Department : ECE</t>
  </si>
  <si>
    <t>Course Code : FCBS0403                                   Max Marks :100</t>
  </si>
  <si>
    <t>CO 1, 2, 3</t>
  </si>
  <si>
    <t>Question Paper: ANTENNA &amp; WAVE PROPAGATION</t>
  </si>
  <si>
    <t>Course Name : ANTENNA &amp; WAVE PROPAGATION    Dept : ECE</t>
  </si>
  <si>
    <t>Course Code : ECCC0411                                        Max Marks :100</t>
  </si>
  <si>
    <t>Question Paper: ANTENNA DESIGNS &amp; MANUFACTURING</t>
  </si>
  <si>
    <t>Course Name : ANTENNA DESIGNS &amp; MANUFACTURING     Dept : ECE</t>
  </si>
  <si>
    <t>Question Paper: ARM PROCESSOR BASED SYSTEM DESIGN</t>
  </si>
  <si>
    <t>Course Name : ARM PROCESSOR BASED SYSTEM DESIGN         Department : ECE</t>
  </si>
  <si>
    <t>Course Code : ECCC0408                                   Max Marks :100</t>
  </si>
  <si>
    <t>Question Paper: Basic Electrical Engineering Lab</t>
  </si>
  <si>
    <t>Course Name : Basic Electrical Engineering Lab  Department : ECE</t>
  </si>
  <si>
    <t>Course Code : FCEN0206                                       Max Marks :100</t>
  </si>
  <si>
    <t>Question Paper: Basic Electrical Engineering</t>
  </si>
  <si>
    <t>Question Paper: Basic Electronics Lab</t>
  </si>
  <si>
    <t>Course Name : Basic Electronics Lab  Department : ECE</t>
  </si>
  <si>
    <t>Course Code : FCEN0202                                       Max Marks :100</t>
  </si>
  <si>
    <t>Question Paper: Basic Electronics</t>
  </si>
  <si>
    <t>Question Paper: BASIC MECHANICS &amp; PROPERTIES OF MATTER</t>
  </si>
  <si>
    <t>Course Name : BASIC MECHANICS &amp; PROPERTIES OF MATTER
Department : ECE</t>
  </si>
  <si>
    <t>Course Code : CCEC0102                                    Max Marks :100</t>
  </si>
  <si>
    <t>CO 1, 2, 3, 4</t>
  </si>
  <si>
    <t>Question Paper: Be a Contributer</t>
  </si>
  <si>
    <t>Course Name : Be a Contributer
Department : ECE</t>
  </si>
  <si>
    <t>Question Paper: Bussiness Communication</t>
  </si>
  <si>
    <t>Course Name : Bussiness Communication            Department : ECE</t>
  </si>
  <si>
    <t>Course Code : FCHU1203                                           Max Marks :100</t>
  </si>
  <si>
    <t>CO 1, 2, 3,</t>
  </si>
  <si>
    <t>Question Paper: CELL SITE &amp; BTS OPERATION &amp; MAINTENANCE</t>
  </si>
  <si>
    <t>Course Name : CELL SITE &amp; BTS OPERATION &amp; MAINTENANCE     Dept : ECE</t>
  </si>
  <si>
    <t>Question Paper: Communicative Practice Lab I</t>
  </si>
  <si>
    <t>Course Name : Communicative Practice Lab I     Department : ECE</t>
  </si>
  <si>
    <t>Course Code : FCHU1202                                       Max Marks :100</t>
  </si>
  <si>
    <t>Question Paper: COMMUNICATIVE PRACTICE LAB-II</t>
  </si>
  <si>
    <t>Course Name : COMMUNICATIVE PRACTICE LAB-II            Department : ECE</t>
  </si>
  <si>
    <t>Course Code : FCHU1204                                            Max Marks :100</t>
  </si>
  <si>
    <t>Question Paper: COMPLEX ANALYSIS</t>
  </si>
  <si>
    <t>Course Name : COMPLEX ANALYSIS
Department : ECE</t>
  </si>
  <si>
    <t>Course Code : FCBS0105                                   Max Marks :100</t>
  </si>
  <si>
    <t>Question Paper: COMPUTER VISION</t>
  </si>
  <si>
    <t>Course Name : COMPUTER VISION     Dept : ECE</t>
  </si>
  <si>
    <t>Course Code : DEES0420                             Max Marks :100</t>
  </si>
  <si>
    <t>Question Paper: CONTROL SYSTEM ENGINEERING</t>
  </si>
  <si>
    <t>Course Name : CONTROL SYSTEM ENGINEERING            Department : ECE</t>
  </si>
  <si>
    <t>Course Code : CCEC0103                                            Max Marks :50</t>
  </si>
  <si>
    <t>Question Paper: CREATIVE WRITING</t>
  </si>
  <si>
    <t>Course Name : CREATIVE WRITING.
Department : ECE</t>
  </si>
  <si>
    <t>Course Code : FCHU1211                                   Max Marks :100</t>
  </si>
  <si>
    <t>Question Paper: DATA ANALYSIS AND VISUALISATION USING PYTHON</t>
  </si>
  <si>
    <t>Course Name : DATA ANALYSIS AND VISUALISATION USING PYTHON         Department : ECE</t>
  </si>
  <si>
    <t>Course Code : CUTM1018                                  Max Marks :145</t>
  </si>
  <si>
    <t>Question Paper: Digital Communication System</t>
  </si>
  <si>
    <t>Course Name : Digital Communication System    Department : ECE</t>
  </si>
  <si>
    <t>Course Code :   ECCC0406                                        Max Marks :100</t>
  </si>
  <si>
    <t>Question Paper: DIFFERENTIAL EQUATIONS</t>
  </si>
  <si>
    <t>Course Name : DIFFERENTIAL EQUATIONS            Department : ECE</t>
  </si>
  <si>
    <t>Course Code : FCBS0102                                            Max Marks :100</t>
  </si>
  <si>
    <t>Question Paper: Digital Electronics Circuit</t>
  </si>
  <si>
    <t>Course Name : Digital Electronics Circuit      Department : ECE</t>
  </si>
  <si>
    <t>Course Code : FCEN0104                                       Max Marks :100</t>
  </si>
  <si>
    <t>Question Paper: Digital System Design using Verilog</t>
  </si>
  <si>
    <t>Course Name : Digital System Design using Verilog      Department : ECE</t>
  </si>
  <si>
    <t>Course Code : DEVL0401                                        Max Marks :100</t>
  </si>
  <si>
    <t xml:space="preserve">CA </t>
  </si>
  <si>
    <t xml:space="preserve"> score/%</t>
  </si>
  <si>
    <t>`1</t>
  </si>
  <si>
    <t>Question Paper: Digital Image Processing</t>
  </si>
  <si>
    <t>Course Name : Digital Image Processing           Department : ECE</t>
  </si>
  <si>
    <t>Course Code : DECS0403                                          Max Marks :100</t>
  </si>
  <si>
    <t>Question Paper: DIGITAL PAINTING</t>
  </si>
  <si>
    <t>Course Name : DIGITAL PAINTING         Department : ECE</t>
  </si>
  <si>
    <t>Course Code : CUTM3115                              Max Marks :150</t>
  </si>
  <si>
    <t>Question Paper: DATA STRUCTURES USING C++</t>
  </si>
  <si>
    <t>Course Name : DATA STRUCTURES USING C++         Department : ECE</t>
  </si>
  <si>
    <t>Course Code : CUTM1029                                Max Marks :150</t>
  </si>
  <si>
    <t>Question Paper: Digital Signal Processing</t>
  </si>
  <si>
    <t>Course Name : Digital Signal Processing           Department : ECE</t>
  </si>
  <si>
    <t>Course Code : FCEN0104                                          Max Marks :50</t>
  </si>
  <si>
    <t>Question Paper: Economics</t>
  </si>
  <si>
    <t>Course Name : Economics            Department : ECE</t>
  </si>
  <si>
    <t>Course Code : FCMG0101                                            Max Marks :100</t>
  </si>
  <si>
    <t>Question Paper: EMBEDDED LINUX USING BEAGLE BONE BLACK</t>
  </si>
  <si>
    <t>Course Name : EMBEDDED LINUX USING BEAGLE BONE BLACK          Department : ECE</t>
  </si>
  <si>
    <t>Course Code :DEES0418                                         Max Marks :100</t>
  </si>
  <si>
    <t>Question Paper: ELECTRONICS WORKSHOP-I</t>
  </si>
  <si>
    <t>Course Name : ELECTRONICS WORKSHOP-I 
Department : ECE</t>
  </si>
  <si>
    <t>Course Code : FCEN0205                                            Max Marks :100</t>
  </si>
  <si>
    <t>Question Paper: ELECTRONICS WORKSHOP-II</t>
  </si>
  <si>
    <t>Course Name : ELECTRONICS WORKSHOP-II 
Department : ECE</t>
  </si>
  <si>
    <t>Course Code : CCEC0601                                            Max Marks :100</t>
  </si>
  <si>
    <t>Question Paper: ELECTROMAGNETIC FIELD THEORY &amp;  TRANSMISSION LINES</t>
  </si>
  <si>
    <t>Course Name : ELECTROMAGNETIC FIELD THEORY &amp;  TRANSMISSION LINES      Dept : ECE</t>
  </si>
  <si>
    <t>Course Code : ECCC010                                  Max Marks :100</t>
  </si>
  <si>
    <t>Question Paper: ELECTROMAGNETIC INTERFERENCE &amp; COMPATABILITY</t>
  </si>
  <si>
    <t>Course Name : ELECTROMAGNETIC INTERFERENCE &amp; COMPATABILITY      Dept : ECE</t>
  </si>
  <si>
    <t>Course Code : CUTM1041                                  Max Marks :100</t>
  </si>
  <si>
    <t>Question Paper: English for Competition</t>
  </si>
  <si>
    <t>Course Name : English for Competition           Department : ECE</t>
  </si>
  <si>
    <t>Course Code : FCHU1212                                           Max Marks :100</t>
  </si>
  <si>
    <t>Question Paper: ENVIRONMENTAL SCIENCE</t>
  </si>
  <si>
    <t>Course Name :ENVIRONMENTAL SCIENCE            Department : CSE</t>
  </si>
  <si>
    <t>Course Code : FCBS0101                                            Max Marks :100</t>
  </si>
  <si>
    <t>Question Paper: EMBEDDED SOFTWARE &amp; DEVELOPMENT</t>
  </si>
  <si>
    <t>Course Name : EMBEDDED SOFTWARE &amp; DEVELOPMENT         Department : ECE</t>
  </si>
  <si>
    <t>Course Code : ECCC0409                                     Max Marks :100</t>
  </si>
  <si>
    <t>Question Paper: EMBEDDED SYSTEM DESIGN USING LABVIEW</t>
  </si>
  <si>
    <t>Course Name : EMBEDDED SYSTEM DESIGN USING LABVIEW         Department : ECE</t>
  </si>
  <si>
    <t>Course Code : DEES0421                                    Max Marks :100</t>
  </si>
  <si>
    <t>Question Paper: FOUNDATIONS OF ENGLISH COMMUNICATION</t>
  </si>
  <si>
    <t>Course Name : FOUNDATIONS OF ENGLISH COMMUNICATION          Dept : ECE</t>
  </si>
  <si>
    <t>Course Code : FCHU1201                                           Max Marks :100</t>
  </si>
  <si>
    <t>Question Paper: INDUSTRIAL IOT AND AUTOMATION</t>
  </si>
  <si>
    <t>Course Name : INDUSTRIAL IOT AND AUTOMATION           Department : ECE</t>
  </si>
  <si>
    <t>Course Code : CUTM1017                                           Max Marks :200</t>
  </si>
  <si>
    <t>L3,L4,L5,</t>
  </si>
  <si>
    <t>Question Paper: INTEGRAL TRANSFORM</t>
  </si>
  <si>
    <t>Course Name : INTEGRAL TRANSFORM        Department : ECE</t>
  </si>
  <si>
    <t>Course Code :FCBS0104                            Max Marks :100</t>
  </si>
  <si>
    <t>Question Paper: IT ENABLED COMMUNICATION</t>
  </si>
  <si>
    <t>Course Name : IT ENABLED COMMUNICATION        Department : ECE</t>
  </si>
  <si>
    <t>Course Code : FCHU1206                                            Max Marks :100</t>
  </si>
  <si>
    <t>Question Paper: Linear Algebra &amp; Vector Calculus</t>
  </si>
  <si>
    <t>Course Name : Linear Algebra &amp; Vector Calculus           Department : ECE</t>
  </si>
  <si>
    <t>Course Code : FCBS0103                                           Max Marks :100</t>
  </si>
  <si>
    <t>Question Paper: LIFE SKILLS DEVELOPMENT-I</t>
  </si>
  <si>
    <t>Course Name : LIFE SKILLS DEVELOPMENT-I            Department : ECE</t>
  </si>
  <si>
    <t>Course Code :  FCHU0210                                        Max Marks :100</t>
  </si>
  <si>
    <t>Question Paper: LINUX KERNEL &amp; DEVICE DRIVER</t>
  </si>
  <si>
    <t>Course Name : LINUX KERNEL &amp; DEVICE DRIVER         Department : ECE</t>
  </si>
  <si>
    <t>Course Code : DEES0419                                     Max Marks :100</t>
  </si>
  <si>
    <t>Question Paper: Life Skill Devlopement III</t>
  </si>
  <si>
    <t>Course Name : Life Skill Devlopement III            Department : ECE</t>
  </si>
  <si>
    <t>Course Code : FCHU0212                                           Max Marks :100</t>
  </si>
  <si>
    <t>Question Paper: LINUX SYSTEM PROGRAMMING</t>
  </si>
  <si>
    <t>Course Name : LINUX SYSTEM PROGRAMMING         Department : ECE</t>
  </si>
  <si>
    <t>Course Code : DEES0417                                   Max Marks :100</t>
  </si>
  <si>
    <t>Question Paper: Marketing Management</t>
  </si>
  <si>
    <t>Course Name : Marketing Management    Department : ECE</t>
  </si>
  <si>
    <t>Course Code : FCMG0105                                        Max Marks :100</t>
  </si>
  <si>
    <t>Question Paper: MATLAB FOR ELECTRONICS</t>
  </si>
  <si>
    <t>Course Name :  MATLAB FOR ELECTRONICS       Department : ECE</t>
  </si>
  <si>
    <t>Course Code : DEOC0233                                          Max Marks :100</t>
  </si>
  <si>
    <t>Question Paper: MICROWAVE &amp; RADAR COMMUNICATIONS</t>
  </si>
  <si>
    <t>Course Name : MICROWAVE &amp; RADAR COMMUNICATIONS       Dept : ECE</t>
  </si>
  <si>
    <t>Question Paper: MACHINE LEARNING USING PYTHON</t>
  </si>
  <si>
    <t>Course Name : MACHINE LEARNING USING PYTHON    Dept : ECE</t>
  </si>
  <si>
    <t>Course Code : CUTM1019                                         Max Marks :150</t>
  </si>
  <si>
    <t>Question Paper: MOBILE COMMUNICATION</t>
  </si>
  <si>
    <t>Course Name : MOBILE COMMUNICATION       Dept : ECE</t>
  </si>
  <si>
    <t>Course Code : DEOC0135                                         Max Marks :100</t>
  </si>
  <si>
    <t>Question Paper: NETWORK ANALYSIS &amp; SYNTHESIS</t>
  </si>
  <si>
    <t>Course Name : NETWORK ANALYSIS &amp; SYNTHESIS
Department : ECE</t>
  </si>
  <si>
    <t>Question Paper: OOPS WITH C ++ PROGRAMMING</t>
  </si>
  <si>
    <t>Course Name : OOPS WITH C ++ PROGRAMMING         Department : ECE</t>
  </si>
  <si>
    <t>Course Code : CUTM1028                                    Max Marks :145</t>
  </si>
  <si>
    <t>Question Paper: OPTICS &amp; OPTICAL FIBRES</t>
  </si>
  <si>
    <t>Course Name : OPTICS &amp; OPTICAL FIBRES  Dept : ECE</t>
  </si>
  <si>
    <t>Course Code : FCBS0406                                    Max Marks :150</t>
  </si>
  <si>
    <t>Question Paper: PYTHON FOR DATA SCIENCE &amp; MACHINE LEARNING</t>
  </si>
  <si>
    <t>Course Name :PYTHON FOR DATA SCIENCE &amp; MACHINE LEARNING        Department : ECE</t>
  </si>
  <si>
    <t>Course Code : DEML0201                                  Max Marks :100</t>
  </si>
  <si>
    <t>Question Paper: Personality Development</t>
  </si>
  <si>
    <t>Course Name : Personality Development      Department : ECE</t>
  </si>
  <si>
    <t>Course Code : FCHU1208                                        Max Marks :100</t>
  </si>
  <si>
    <t>Question Paper: PRINCIPLES OF WIRELESS COMMUNICATIONS</t>
  </si>
  <si>
    <t>Course Name : PRINCIPLES OF WIRELESS COMMUNICATIONS     Dept : ECE</t>
  </si>
  <si>
    <t>Course Code : CUTM1047                          Max Marks :100</t>
  </si>
  <si>
    <t>Question Paper: Programming and Problem solving using C++</t>
  </si>
  <si>
    <t>Course Name : Programming and Problem solving using C++     Department : ECE</t>
  </si>
  <si>
    <t>Course Code : ENFC0413                                       Max Marks :100</t>
  </si>
  <si>
    <t>Question Paper: Programming in C</t>
  </si>
  <si>
    <t>Course Name : Programming in C            Department : ECE</t>
  </si>
  <si>
    <t>Course Code : FCEN0402                                            Max Marks :100</t>
  </si>
  <si>
    <t>Question Paper: Python Programming</t>
  </si>
  <si>
    <t>Course Name : Python Programming     Department : ECE</t>
  </si>
  <si>
    <t>Course Code : ENFC0411                                       Max Marks :100</t>
  </si>
  <si>
    <t>Question Paper: ROBOTIC AUTOMATION WITH ROS AND C++</t>
  </si>
  <si>
    <t>Course Name :ROBOTIC AUTOMATION WITH ROS AND C++         Department : ECE</t>
  </si>
  <si>
    <t>Course Code : CUTM1020                                   Max Marks :150</t>
  </si>
  <si>
    <t>Question Paper: RF PLANNING &amp; DRIVE TEST </t>
  </si>
  <si>
    <t>Course Name : DECS0202     Dept : ECE</t>
  </si>
  <si>
    <t>Question Paper: SATELLITE &amp; TV COMMUNICATION</t>
  </si>
  <si>
    <t>Course Name : DECS0402     Dept : ECE</t>
  </si>
  <si>
    <t>Question Paper: SIGNALS &amp; SYSTEMS</t>
  </si>
  <si>
    <t>Course Name :  SIGNALS &amp; SYSTEMS         Department : ECE</t>
  </si>
  <si>
    <t>Course Code :  FCEN0103                                           Max Marks :100</t>
  </si>
  <si>
    <t>Question Paper: SIGNALS &amp; SYSTEMS LAB.</t>
  </si>
  <si>
    <t>Course Name : SIGNALS &amp; SYSTEMS LAB.            Department : ECE</t>
  </si>
  <si>
    <t>Course Code : FCEN0203                                            Max Marks :100</t>
  </si>
  <si>
    <t>Question Paper: solar PV Installation</t>
  </si>
  <si>
    <t>Course Name : solar PV Installation  Department : ECE</t>
  </si>
  <si>
    <t>Course Code : CUTM3073                                     Max Marks :100</t>
  </si>
  <si>
    <t>Question Paper: SUMMER INTERNSHIP-I</t>
  </si>
  <si>
    <t>Course Name :SUMMER INTERNSHIP-I     Department : ECE</t>
  </si>
  <si>
    <t>Course Code : DEOC0801                                       Max Marks :100</t>
  </si>
  <si>
    <t>Question Paper: SYSTEM INTEGRATION WITH DYMOLA</t>
  </si>
  <si>
    <t>Course Name : SYSTEM INTEGRATION WITH DYMOLA 
Department : ECE</t>
  </si>
  <si>
    <t>Course Code : CUTM1022                                            Max Marks :50</t>
  </si>
  <si>
    <t>Question Paper: VLSI DESIGN</t>
  </si>
  <si>
    <t>Course Name : VLSI DESIGN      Department : ECE</t>
  </si>
  <si>
    <t>Course Code : ECCC0407                                        Max Marks :100</t>
  </si>
  <si>
    <t>Question Paper: WIRELESS COMMUNICATION FOR IIOT</t>
  </si>
  <si>
    <t>Course Name : WIRELESS COMMUNICATION FOR IIOT      Dept : ECE</t>
  </si>
  <si>
    <t>Course Code : CUTM1050                             Max Marks :100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</si>
</sst>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00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1" fontId="3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" fontId="3" fillId="5" borderId="3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10" fontId="2" fillId="0" borderId="3" xfId="1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" fontId="2" fillId="6" borderId="3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" fontId="0" fillId="0" borderId="3" xfId="0" applyNumberFormat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" fontId="10" fillId="7" borderId="5" xfId="0" applyNumberFormat="1" applyFont="1" applyFill="1" applyBorder="1" applyAlignment="1">
      <alignment vertical="center"/>
    </xf>
    <xf numFmtId="1" fontId="10" fillId="7" borderId="2" xfId="0" applyNumberFormat="1" applyFont="1" applyFill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1" fontId="10" fillId="8" borderId="3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9" borderId="0" xfId="0" applyFill="1" applyAlignment="1">
      <alignment vertical="center"/>
    </xf>
    <xf numFmtId="1" fontId="10" fillId="0" borderId="0" xfId="0" applyNumberFormat="1" applyFont="1" applyAlignment="1">
      <alignment vertical="center"/>
    </xf>
    <xf numFmtId="1" fontId="0" fillId="6" borderId="3" xfId="0" applyNumberFormat="1" applyFill="1" applyBorder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6" fillId="4" borderId="4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2" fontId="2" fillId="0" borderId="0" xfId="0" applyNumberFormat="1" applyFont="1" applyAlignment="1">
      <alignment horizontal="center" vertical="center" wrapText="1"/>
    </xf>
    <xf numFmtId="1" fontId="0" fillId="4" borderId="3" xfId="0" applyNumberFormat="1" applyFill="1" applyBorder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0" fillId="4" borderId="3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2" fillId="0" borderId="0" xfId="0" applyFont="1" applyAlignment="1">
      <alignment vertical="center"/>
    </xf>
    <xf numFmtId="166" fontId="0" fillId="0" borderId="0" xfId="0" applyNumberFormat="1"/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3" fillId="5" borderId="3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4" borderId="3" xfId="0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11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1" fontId="3" fillId="5" borderId="4" xfId="0" applyNumberFormat="1" applyFont="1" applyFill="1" applyBorder="1" applyAlignment="1">
      <alignment vertical="center"/>
    </xf>
    <xf numFmtId="1" fontId="0" fillId="4" borderId="5" xfId="0" applyNumberFormat="1" applyFill="1" applyBorder="1" applyAlignment="1">
      <alignment horizontal="center" vertical="center"/>
    </xf>
    <xf numFmtId="2" fontId="0" fillId="10" borderId="3" xfId="0" applyNumberFormat="1" applyFill="1" applyBorder="1" applyAlignment="1">
      <alignment horizontal="center" vertical="center"/>
    </xf>
    <xf numFmtId="164" fontId="0" fillId="10" borderId="5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1" fontId="3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" fontId="0" fillId="0" borderId="3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1" fontId="3" fillId="5" borderId="3" xfId="0" applyNumberFormat="1" applyFont="1" applyFill="1" applyBorder="1" applyAlignment="1">
      <alignment vertical="center"/>
    </xf>
    <xf numFmtId="1" fontId="6" fillId="4" borderId="4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0" xfId="0" applyNumberFormat="1"/>
    <xf numFmtId="1" fontId="2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vertical="center"/>
    </xf>
    <xf numFmtId="0" fontId="13" fillId="11" borderId="0" xfId="0" applyFont="1" applyFill="1" applyAlignment="1">
      <alignment horizontal="center"/>
    </xf>
    <xf numFmtId="2" fontId="0" fillId="4" borderId="5" xfId="0" applyNumberForma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" fontId="0" fillId="4" borderId="3" xfId="0" applyNumberFormat="1" applyFill="1" applyBorder="1"/>
    <xf numFmtId="1" fontId="0" fillId="4" borderId="0" xfId="0" applyNumberFormat="1" applyFill="1"/>
    <xf numFmtId="167" fontId="2" fillId="0" borderId="3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67" fontId="0" fillId="12" borderId="3" xfId="0" applyNumberForma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TM_works\CUTM\NAAC_docs\POs%20and%20COs\COs_POs_2017-2021_BBSR+PKD\CO_PO_Nov2022\Avg%20Po%20and%20Pso_SoET_E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4">
          <cell r="B84" t="str">
            <v>PO1</v>
          </cell>
          <cell r="C84" t="str">
            <v>PO2</v>
          </cell>
          <cell r="D84" t="str">
            <v>P03</v>
          </cell>
          <cell r="E84" t="str">
            <v>P04</v>
          </cell>
          <cell r="F84" t="str">
            <v>P05</v>
          </cell>
          <cell r="G84" t="str">
            <v>P06</v>
          </cell>
          <cell r="H84" t="str">
            <v>P07</v>
          </cell>
          <cell r="I84" t="str">
            <v>P08</v>
          </cell>
          <cell r="J84" t="str">
            <v>P09</v>
          </cell>
          <cell r="K84" t="str">
            <v>P010</v>
          </cell>
          <cell r="L84" t="str">
            <v>PO11</v>
          </cell>
          <cell r="M84" t="str">
            <v>P012</v>
          </cell>
          <cell r="N84" t="str">
            <v>PSO1</v>
          </cell>
          <cell r="O84" t="str">
            <v>PSO2</v>
          </cell>
          <cell r="P84" t="str">
            <v>PSO3</v>
          </cell>
        </row>
        <row r="85">
          <cell r="B85">
            <v>1.3972321428571435</v>
          </cell>
          <cell r="C85">
            <v>1.1306296296296303</v>
          </cell>
          <cell r="D85">
            <v>1.3587232142857144</v>
          </cell>
          <cell r="E85">
            <v>1.0907941176470588</v>
          </cell>
          <cell r="F85">
            <v>1.2871078431372558</v>
          </cell>
          <cell r="G85">
            <v>0.88136666666666663</v>
          </cell>
          <cell r="H85">
            <v>0.65010000000000001</v>
          </cell>
          <cell r="I85">
            <v>0.92781578947368437</v>
          </cell>
          <cell r="J85">
            <v>0.79028571428571437</v>
          </cell>
          <cell r="K85">
            <v>0.87506666666666666</v>
          </cell>
          <cell r="L85">
            <v>1.1251666666666666</v>
          </cell>
          <cell r="M85">
            <v>1.7059999999999997</v>
          </cell>
          <cell r="N85">
            <v>2.2802083333333334</v>
          </cell>
          <cell r="O85">
            <v>0</v>
          </cell>
          <cell r="P85">
            <v>1.3502664473684216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J10" sqref="J10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 x14ac:dyDescent="0.35">
      <c r="A3" s="115" t="s">
        <v>3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10</v>
      </c>
      <c r="B4" s="116"/>
      <c r="C4" s="116"/>
      <c r="D4" s="116"/>
      <c r="E4" s="116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13</v>
      </c>
      <c r="B5" s="116"/>
      <c r="C5" s="116"/>
      <c r="D5" s="116"/>
      <c r="E5" s="116"/>
      <c r="F5" s="3"/>
      <c r="G5" s="4" t="s">
        <v>14</v>
      </c>
      <c r="H5" s="11">
        <f>D10</f>
        <v>56.521739130434781</v>
      </c>
      <c r="I5" s="6"/>
      <c r="J5" s="2"/>
      <c r="K5" s="12" t="s">
        <v>15</v>
      </c>
      <c r="L5" s="12">
        <v>2</v>
      </c>
      <c r="M5" s="2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B6" s="14" t="s">
        <v>16</v>
      </c>
      <c r="C6" s="15" t="s">
        <v>17</v>
      </c>
      <c r="D6" s="16">
        <f>COUNTA(C11:C111)</f>
        <v>23</v>
      </c>
      <c r="E6" s="15" t="s">
        <v>18</v>
      </c>
      <c r="F6" s="16">
        <f>COUNTA(E11:E111)</f>
        <v>23</v>
      </c>
      <c r="G6" s="4" t="s">
        <v>19</v>
      </c>
      <c r="H6" s="17">
        <f>F10</f>
        <v>100</v>
      </c>
      <c r="I6" s="6"/>
      <c r="J6" s="2"/>
      <c r="K6" s="18" t="s">
        <v>20</v>
      </c>
      <c r="L6" s="18">
        <v>1</v>
      </c>
      <c r="M6" s="2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B7" s="14" t="s">
        <v>21</v>
      </c>
      <c r="C7" s="20" t="s">
        <v>22</v>
      </c>
      <c r="D7" s="21"/>
      <c r="E7" s="20" t="s">
        <v>22</v>
      </c>
      <c r="F7" s="21"/>
      <c r="G7" s="22" t="s">
        <v>23</v>
      </c>
      <c r="H7" s="23">
        <f>AVERAGE(H5:H6)</f>
        <v>78.260869565217391</v>
      </c>
      <c r="I7" s="24">
        <v>0.6</v>
      </c>
      <c r="J7" s="2"/>
      <c r="K7" s="25" t="s">
        <v>24</v>
      </c>
      <c r="L7" s="25">
        <v>0</v>
      </c>
      <c r="M7" s="2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B8" s="14" t="s">
        <v>25</v>
      </c>
      <c r="C8" s="20" t="s">
        <v>26</v>
      </c>
      <c r="D8" s="21">
        <f>(0.55*C10)</f>
        <v>27.500000000000004</v>
      </c>
      <c r="E8" s="20" t="s">
        <v>27</v>
      </c>
      <c r="F8" s="21">
        <f>(0.55*E10)</f>
        <v>27.500000000000004</v>
      </c>
      <c r="G8" s="22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5">
      <c r="B9" s="14" t="s">
        <v>30</v>
      </c>
      <c r="C9" s="20" t="s">
        <v>31</v>
      </c>
      <c r="D9" s="21">
        <f>COUNTIF(C11:C100,"&gt;="&amp;D8)</f>
        <v>13</v>
      </c>
      <c r="E9" s="20" t="s">
        <v>31</v>
      </c>
      <c r="F9" s="21">
        <f>COUNTIF(E11:E100,"&gt;="&amp;F8)</f>
        <v>23</v>
      </c>
      <c r="G9" s="27"/>
      <c r="H9" s="28"/>
      <c r="I9" s="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 x14ac:dyDescent="0.35">
      <c r="A10" s="27"/>
      <c r="B10" s="14" t="s">
        <v>32</v>
      </c>
      <c r="C10" s="20">
        <v>50</v>
      </c>
      <c r="D10" s="21">
        <f>(D9/D6)*100</f>
        <v>56.521739130434781</v>
      </c>
      <c r="E10" s="29">
        <v>50</v>
      </c>
      <c r="F10" s="21">
        <f>(F9/F6)*100</f>
        <v>100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  <c r="W10" s="2"/>
    </row>
    <row r="11" spans="1:23" ht="15.5" x14ac:dyDescent="0.35">
      <c r="A11" s="27">
        <v>1</v>
      </c>
      <c r="B11" s="33">
        <v>170301130005</v>
      </c>
      <c r="C11" s="34">
        <v>37</v>
      </c>
      <c r="D11" s="34"/>
      <c r="E11" s="34">
        <v>43</v>
      </c>
      <c r="F11" s="35"/>
      <c r="G11" s="36" t="s">
        <v>48</v>
      </c>
      <c r="H11" s="4">
        <v>3</v>
      </c>
      <c r="I11" s="4">
        <v>3</v>
      </c>
      <c r="J11" s="4">
        <v>3</v>
      </c>
      <c r="K11" s="6">
        <v>3</v>
      </c>
      <c r="L11" s="4">
        <v>3</v>
      </c>
      <c r="M11" s="6">
        <v>0</v>
      </c>
      <c r="N11" s="6">
        <v>0</v>
      </c>
      <c r="O11" s="6">
        <v>0</v>
      </c>
      <c r="P11" s="6">
        <v>2</v>
      </c>
      <c r="Q11" s="6">
        <v>2</v>
      </c>
      <c r="R11" s="6">
        <v>0</v>
      </c>
      <c r="S11" s="6">
        <v>0</v>
      </c>
      <c r="T11" s="6">
        <v>3</v>
      </c>
      <c r="U11" s="6">
        <v>0</v>
      </c>
      <c r="V11" s="6">
        <v>3</v>
      </c>
      <c r="W11" s="2"/>
    </row>
    <row r="12" spans="1:23" ht="15.5" x14ac:dyDescent="0.35">
      <c r="A12" s="27">
        <v>2</v>
      </c>
      <c r="B12" s="33">
        <v>170301130014</v>
      </c>
      <c r="C12" s="34">
        <v>38</v>
      </c>
      <c r="D12" s="34"/>
      <c r="E12" s="34">
        <v>48</v>
      </c>
      <c r="F12" s="35"/>
      <c r="G12" s="36" t="s">
        <v>49</v>
      </c>
      <c r="H12" s="4">
        <v>3</v>
      </c>
      <c r="I12" s="4">
        <v>3</v>
      </c>
      <c r="J12" s="4">
        <v>3</v>
      </c>
      <c r="K12" s="6">
        <v>3</v>
      </c>
      <c r="L12" s="4">
        <v>3</v>
      </c>
      <c r="M12" s="6">
        <v>0</v>
      </c>
      <c r="N12" s="6">
        <v>0</v>
      </c>
      <c r="O12" s="6">
        <v>0</v>
      </c>
      <c r="P12" s="6">
        <v>2</v>
      </c>
      <c r="Q12" s="6">
        <v>2</v>
      </c>
      <c r="R12" s="6">
        <v>0</v>
      </c>
      <c r="S12" s="6">
        <v>0</v>
      </c>
      <c r="T12" s="6">
        <v>2</v>
      </c>
      <c r="U12" s="6">
        <v>0</v>
      </c>
      <c r="V12" s="6">
        <v>3</v>
      </c>
      <c r="W12" s="2"/>
    </row>
    <row r="13" spans="1:23" ht="15.5" x14ac:dyDescent="0.35">
      <c r="A13" s="27">
        <v>3</v>
      </c>
      <c r="B13" s="33">
        <v>170301131022</v>
      </c>
      <c r="C13" s="34">
        <v>37</v>
      </c>
      <c r="D13" s="34"/>
      <c r="E13" s="34">
        <v>47</v>
      </c>
      <c r="F13" s="35"/>
      <c r="G13" s="36" t="s">
        <v>50</v>
      </c>
      <c r="H13" s="4">
        <v>3</v>
      </c>
      <c r="I13" s="4">
        <v>3</v>
      </c>
      <c r="J13" s="4">
        <v>3</v>
      </c>
      <c r="K13" s="6">
        <v>3</v>
      </c>
      <c r="L13" s="4">
        <v>3</v>
      </c>
      <c r="M13" s="6">
        <v>0</v>
      </c>
      <c r="N13" s="6">
        <v>0</v>
      </c>
      <c r="O13" s="6">
        <v>0</v>
      </c>
      <c r="P13" s="6">
        <v>2</v>
      </c>
      <c r="Q13" s="6">
        <v>2</v>
      </c>
      <c r="R13" s="6">
        <v>0</v>
      </c>
      <c r="S13" s="6">
        <v>0</v>
      </c>
      <c r="T13" s="6">
        <v>2</v>
      </c>
      <c r="U13" s="6">
        <v>0</v>
      </c>
      <c r="V13" s="6">
        <v>2</v>
      </c>
      <c r="W13" s="2"/>
    </row>
    <row r="14" spans="1:23" ht="15.5" x14ac:dyDescent="0.35">
      <c r="A14" s="27">
        <v>4</v>
      </c>
      <c r="B14" s="33">
        <v>170301130002</v>
      </c>
      <c r="C14" s="34">
        <v>38</v>
      </c>
      <c r="D14" s="34"/>
      <c r="E14" s="34">
        <v>57</v>
      </c>
      <c r="F14" s="35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3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2</v>
      </c>
      <c r="Q14" s="38">
        <f t="shared" si="0"/>
        <v>2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  <c r="W14" s="2"/>
    </row>
    <row r="15" spans="1:23" ht="15.5" x14ac:dyDescent="0.35">
      <c r="A15" s="27">
        <v>5</v>
      </c>
      <c r="B15" s="33">
        <v>170301130003</v>
      </c>
      <c r="C15" s="34">
        <v>39</v>
      </c>
      <c r="D15" s="34"/>
      <c r="E15" s="34">
        <v>52</v>
      </c>
      <c r="F15" s="35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1.6875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1.125</v>
      </c>
      <c r="Q15" s="40">
        <f t="shared" si="1"/>
        <v>1.125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1.5</v>
      </c>
      <c r="W15" s="2"/>
    </row>
    <row r="16" spans="1:23" x14ac:dyDescent="0.35">
      <c r="A16" s="27">
        <v>6</v>
      </c>
      <c r="B16" s="33">
        <v>170301130008</v>
      </c>
      <c r="C16" s="34">
        <v>39</v>
      </c>
      <c r="D16" s="34"/>
      <c r="E16" s="34">
        <v>57</v>
      </c>
      <c r="F16" s="35"/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5">
      <c r="A17" s="27">
        <v>7</v>
      </c>
      <c r="B17" s="33">
        <v>170301130010</v>
      </c>
      <c r="C17" s="34">
        <v>40</v>
      </c>
      <c r="D17" s="34"/>
      <c r="E17" s="34">
        <v>54</v>
      </c>
      <c r="F17" s="35"/>
      <c r="G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5">
      <c r="A18" s="27">
        <v>8</v>
      </c>
      <c r="B18" s="33">
        <v>170301130011</v>
      </c>
      <c r="C18" s="34">
        <v>39</v>
      </c>
      <c r="D18" s="34"/>
      <c r="E18" s="34">
        <v>55</v>
      </c>
      <c r="F18" s="35"/>
      <c r="G18" s="2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5">
      <c r="A19" s="27">
        <v>9</v>
      </c>
      <c r="B19" s="33">
        <v>170301130012</v>
      </c>
      <c r="C19" s="34">
        <v>39</v>
      </c>
      <c r="D19" s="34"/>
      <c r="E19" s="34">
        <v>53</v>
      </c>
      <c r="F19" s="35"/>
      <c r="G19" s="2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5">
      <c r="A20" s="27">
        <v>10</v>
      </c>
      <c r="B20" s="33">
        <v>170301130013</v>
      </c>
      <c r="C20" s="34">
        <v>39</v>
      </c>
      <c r="D20" s="34"/>
      <c r="E20" s="34">
        <v>57</v>
      </c>
      <c r="F20" s="35"/>
      <c r="G20" s="27"/>
      <c r="H20" s="2"/>
      <c r="I20" s="2"/>
      <c r="J20" s="28"/>
      <c r="K20" s="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5">
      <c r="A21" s="27">
        <v>11</v>
      </c>
      <c r="B21" s="33">
        <v>170301130019</v>
      </c>
      <c r="C21" s="34">
        <v>40</v>
      </c>
      <c r="D21" s="34"/>
      <c r="E21" s="34">
        <v>52</v>
      </c>
      <c r="F21" s="35"/>
      <c r="G21" s="27"/>
      <c r="H21" s="41"/>
      <c r="I21" s="114"/>
      <c r="J21" s="114"/>
      <c r="K21" s="2"/>
      <c r="L21" s="2"/>
      <c r="M21" s="28"/>
      <c r="N21" s="28"/>
      <c r="O21" s="28"/>
      <c r="P21" s="28"/>
      <c r="Q21" s="28"/>
      <c r="R21" s="2"/>
      <c r="S21" s="2"/>
      <c r="T21" s="2"/>
      <c r="U21" s="2"/>
      <c r="V21" s="2"/>
      <c r="W21" s="2"/>
    </row>
    <row r="22" spans="1:23" x14ac:dyDescent="0.35">
      <c r="A22" s="27">
        <v>12</v>
      </c>
      <c r="B22" s="33">
        <v>170301131021</v>
      </c>
      <c r="C22" s="34">
        <v>39</v>
      </c>
      <c r="D22" s="34"/>
      <c r="E22" s="34">
        <v>51</v>
      </c>
      <c r="F22" s="35"/>
      <c r="G22" s="27"/>
      <c r="H22" s="42"/>
      <c r="I22" s="43"/>
      <c r="J22" s="43"/>
      <c r="K22" s="2"/>
      <c r="L22" s="2"/>
      <c r="M22" s="28"/>
      <c r="N22" s="28"/>
      <c r="O22" s="28"/>
      <c r="P22" s="28"/>
      <c r="Q22" s="28"/>
      <c r="R22" s="2"/>
      <c r="S22" s="2"/>
      <c r="T22" s="2"/>
      <c r="U22" s="2"/>
      <c r="V22" s="2"/>
      <c r="W22" s="2"/>
    </row>
    <row r="23" spans="1:23" x14ac:dyDescent="0.35">
      <c r="A23" s="27">
        <v>13</v>
      </c>
      <c r="B23" s="33">
        <v>170101130003</v>
      </c>
      <c r="C23" s="34">
        <v>16</v>
      </c>
      <c r="D23" s="34"/>
      <c r="E23" s="34">
        <v>38</v>
      </c>
      <c r="F23" s="35"/>
      <c r="G23" s="27"/>
      <c r="H23" s="27"/>
      <c r="I23" s="2"/>
      <c r="J23" s="2"/>
      <c r="K23" s="2"/>
      <c r="L23" s="2"/>
      <c r="M23" s="2"/>
      <c r="N23" s="28"/>
      <c r="O23" s="28"/>
      <c r="P23" s="28"/>
      <c r="Q23" s="28"/>
      <c r="R23" s="28"/>
      <c r="S23" s="2"/>
      <c r="T23" s="2"/>
      <c r="U23" s="2"/>
      <c r="V23" s="2"/>
      <c r="W23" s="2"/>
    </row>
    <row r="24" spans="1:23" x14ac:dyDescent="0.35">
      <c r="A24" s="27">
        <v>14</v>
      </c>
      <c r="B24" s="33">
        <v>170101130004</v>
      </c>
      <c r="C24" s="34">
        <v>25</v>
      </c>
      <c r="D24" s="34"/>
      <c r="E24" s="34">
        <v>36</v>
      </c>
      <c r="F24" s="35"/>
      <c r="G24" s="27"/>
      <c r="H24" s="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"/>
    </row>
    <row r="25" spans="1:23" ht="15.5" x14ac:dyDescent="0.35">
      <c r="A25" s="27">
        <v>15</v>
      </c>
      <c r="B25" s="33">
        <v>170101130007</v>
      </c>
      <c r="C25" s="34">
        <v>25</v>
      </c>
      <c r="D25" s="34"/>
      <c r="E25" s="34">
        <v>37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"/>
    </row>
    <row r="26" spans="1:23" ht="15.5" x14ac:dyDescent="0.35">
      <c r="A26" s="27">
        <v>16</v>
      </c>
      <c r="B26" s="33">
        <v>170101130009</v>
      </c>
      <c r="C26" s="34">
        <v>25</v>
      </c>
      <c r="D26" s="34"/>
      <c r="E26" s="34">
        <v>33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"/>
    </row>
    <row r="27" spans="1:23" ht="15.5" x14ac:dyDescent="0.35">
      <c r="A27" s="27">
        <v>17</v>
      </c>
      <c r="B27" s="33">
        <v>170101130011</v>
      </c>
      <c r="C27" s="34">
        <v>28</v>
      </c>
      <c r="D27" s="34"/>
      <c r="E27" s="34">
        <v>40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2"/>
    </row>
    <row r="28" spans="1:23" ht="15.5" x14ac:dyDescent="0.35">
      <c r="A28" s="27">
        <v>18</v>
      </c>
      <c r="B28" s="33">
        <v>170101130015</v>
      </c>
      <c r="C28" s="45">
        <v>23</v>
      </c>
      <c r="D28" s="45"/>
      <c r="E28" s="45">
        <v>38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</row>
    <row r="29" spans="1:23" ht="15.5" x14ac:dyDescent="0.35">
      <c r="A29" s="27">
        <v>19</v>
      </c>
      <c r="B29" s="47">
        <v>170101130017</v>
      </c>
      <c r="C29" s="45">
        <v>24</v>
      </c>
      <c r="D29" s="45"/>
      <c r="E29" s="45">
        <v>34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2"/>
    </row>
    <row r="30" spans="1:23" ht="15.5" x14ac:dyDescent="0.35">
      <c r="A30" s="27">
        <v>20</v>
      </c>
      <c r="B30" s="47">
        <v>170101130018</v>
      </c>
      <c r="C30" s="45">
        <v>27</v>
      </c>
      <c r="D30" s="45"/>
      <c r="E30" s="45">
        <v>42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2"/>
    </row>
    <row r="31" spans="1:23" ht="15.5" x14ac:dyDescent="0.35">
      <c r="A31" s="27">
        <v>21</v>
      </c>
      <c r="B31" s="47">
        <v>170101130028</v>
      </c>
      <c r="C31" s="45">
        <v>17</v>
      </c>
      <c r="D31" s="45"/>
      <c r="E31" s="45">
        <v>40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2"/>
    </row>
    <row r="32" spans="1:23" ht="15.5" x14ac:dyDescent="0.35">
      <c r="A32" s="27">
        <v>22</v>
      </c>
      <c r="B32" s="47">
        <v>170101130031</v>
      </c>
      <c r="C32" s="45">
        <v>20</v>
      </c>
      <c r="D32" s="45"/>
      <c r="E32" s="45">
        <v>34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2"/>
    </row>
    <row r="33" spans="1:23" ht="15.5" x14ac:dyDescent="0.35">
      <c r="A33" s="27">
        <v>23</v>
      </c>
      <c r="B33" s="47">
        <v>170101130035</v>
      </c>
      <c r="C33" s="45">
        <v>20</v>
      </c>
      <c r="D33" s="45"/>
      <c r="E33" s="45">
        <v>37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activeCell="F2" sqref="F2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80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81</v>
      </c>
      <c r="B4" s="116"/>
      <c r="C4" s="116"/>
      <c r="D4" s="116"/>
      <c r="E4" s="11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82</v>
      </c>
      <c r="B5" s="116"/>
      <c r="C5" s="116"/>
      <c r="D5" s="116"/>
      <c r="E5" s="116"/>
      <c r="F5" s="3"/>
      <c r="G5" s="4" t="s">
        <v>14</v>
      </c>
      <c r="H5" s="11">
        <f>D10</f>
        <v>95.238095238095227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47"/>
      <c r="B6" s="14" t="s">
        <v>16</v>
      </c>
      <c r="C6" s="16" t="s">
        <v>17</v>
      </c>
      <c r="D6" s="16">
        <f>COUNTA(C11:C111)</f>
        <v>42</v>
      </c>
      <c r="E6" s="16" t="s">
        <v>18</v>
      </c>
      <c r="F6" s="16">
        <f>COUNTA(E11:E111)</f>
        <v>42</v>
      </c>
      <c r="G6" s="4" t="s">
        <v>19</v>
      </c>
      <c r="H6" s="17">
        <f>F10</f>
        <v>95.238095238095227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47"/>
      <c r="B7" s="14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F11+AVERAGE(H5:H6)</f>
        <v>95.238095238095227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47"/>
      <c r="B8" s="14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</row>
    <row r="9" spans="1:23" ht="25" customHeight="1" x14ac:dyDescent="0.35">
      <c r="A9" s="47"/>
      <c r="B9" s="14" t="s">
        <v>30</v>
      </c>
      <c r="C9" s="21" t="s">
        <v>31</v>
      </c>
      <c r="D9" s="21">
        <f>COUNTIF(C11:C100,"&gt;="&amp;D8)</f>
        <v>40</v>
      </c>
      <c r="E9" s="21" t="s">
        <v>31</v>
      </c>
      <c r="F9" s="21">
        <f>COUNTIF(E11:E100,"&gt;="&amp;F8)</f>
        <v>40</v>
      </c>
      <c r="H9" s="28"/>
      <c r="I9" s="28"/>
    </row>
    <row r="10" spans="1:23" ht="25" customHeight="1" x14ac:dyDescent="0.35">
      <c r="A10" s="47"/>
      <c r="B10" s="14" t="s">
        <v>32</v>
      </c>
      <c r="C10" s="21">
        <v>50</v>
      </c>
      <c r="D10" s="21">
        <f>(D9/D6)*100</f>
        <v>95.238095238095227</v>
      </c>
      <c r="E10" s="49">
        <v>50</v>
      </c>
      <c r="F10" s="21">
        <f>(F9/F6)*100</f>
        <v>95.238095238095227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47">
        <v>1</v>
      </c>
      <c r="B11" s="33">
        <v>170301130001</v>
      </c>
      <c r="C11" s="50">
        <v>41</v>
      </c>
      <c r="D11" s="50"/>
      <c r="E11" s="50">
        <v>40</v>
      </c>
      <c r="F11" s="73"/>
      <c r="G11" s="36" t="s">
        <v>48</v>
      </c>
      <c r="H11" s="4">
        <v>2</v>
      </c>
      <c r="I11" s="4">
        <v>2</v>
      </c>
      <c r="J11" s="6">
        <v>1</v>
      </c>
      <c r="K11" s="4">
        <v>3</v>
      </c>
      <c r="L11" s="6">
        <v>1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3</v>
      </c>
      <c r="U11" s="6">
        <v>0</v>
      </c>
      <c r="V11" s="6">
        <v>2</v>
      </c>
    </row>
    <row r="12" spans="1:23" ht="25" customHeight="1" x14ac:dyDescent="0.35">
      <c r="A12" s="47">
        <v>2</v>
      </c>
      <c r="B12" s="33">
        <v>170301130002</v>
      </c>
      <c r="C12" s="50">
        <v>41</v>
      </c>
      <c r="D12" s="50"/>
      <c r="E12" s="50">
        <v>40</v>
      </c>
      <c r="F12" s="73"/>
      <c r="G12" s="36" t="s">
        <v>49</v>
      </c>
      <c r="H12" s="52">
        <v>3</v>
      </c>
      <c r="I12" s="4">
        <v>2</v>
      </c>
      <c r="J12" s="6">
        <v>1</v>
      </c>
      <c r="K12" s="4">
        <v>2</v>
      </c>
      <c r="L12" s="6">
        <v>1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3</v>
      </c>
      <c r="U12" s="6">
        <v>0</v>
      </c>
      <c r="V12" s="6">
        <v>3</v>
      </c>
    </row>
    <row r="13" spans="1:23" ht="25" customHeight="1" x14ac:dyDescent="0.35">
      <c r="A13" s="47">
        <v>3</v>
      </c>
      <c r="B13" s="33">
        <v>170301130003</v>
      </c>
      <c r="C13" s="50">
        <v>45</v>
      </c>
      <c r="D13" s="50"/>
      <c r="E13" s="50">
        <v>45</v>
      </c>
      <c r="F13" s="73"/>
      <c r="G13" s="36" t="s">
        <v>50</v>
      </c>
      <c r="H13" s="52">
        <v>2</v>
      </c>
      <c r="I13" s="4">
        <v>3</v>
      </c>
      <c r="J13" s="6">
        <v>2</v>
      </c>
      <c r="K13" s="4">
        <v>1</v>
      </c>
      <c r="L13" s="6">
        <v>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</v>
      </c>
      <c r="U13" s="6">
        <v>0</v>
      </c>
      <c r="V13" s="6">
        <v>2</v>
      </c>
    </row>
    <row r="14" spans="1:23" ht="35.5" customHeight="1" x14ac:dyDescent="0.35">
      <c r="A14" s="47">
        <v>4</v>
      </c>
      <c r="B14" s="33">
        <v>170301130004</v>
      </c>
      <c r="C14" s="50">
        <v>49</v>
      </c>
      <c r="D14" s="50"/>
      <c r="E14" s="50">
        <v>48</v>
      </c>
      <c r="F14" s="73"/>
      <c r="G14" s="37" t="s">
        <v>51</v>
      </c>
      <c r="H14" s="38">
        <f>AVERAGE(H11:H13)</f>
        <v>2.3333333333333335</v>
      </c>
      <c r="I14" s="38">
        <f>AVERAGE(I13)</f>
        <v>3</v>
      </c>
      <c r="J14" s="38">
        <f t="shared" ref="J14:V14" si="0">AVERAGE(J11:J13)</f>
        <v>1.3333333333333333</v>
      </c>
      <c r="K14" s="38">
        <f>AVERAGE(K11:K13)</f>
        <v>2</v>
      </c>
      <c r="L14" s="38">
        <f t="shared" si="0"/>
        <v>1</v>
      </c>
      <c r="M14" s="38">
        <f t="shared" si="0"/>
        <v>1</v>
      </c>
      <c r="N14" s="38">
        <f>AVERAGE(N11:N13)</f>
        <v>0</v>
      </c>
      <c r="O14" s="38">
        <f>AVERAGE(O11:O13)</f>
        <v>0</v>
      </c>
      <c r="P14" s="38"/>
      <c r="Q14" s="38">
        <f t="shared" si="0"/>
        <v>0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2.3333333333333335</v>
      </c>
    </row>
    <row r="15" spans="1:23" ht="38" customHeight="1" x14ac:dyDescent="0.35">
      <c r="A15" s="47">
        <v>5</v>
      </c>
      <c r="B15" s="33">
        <v>170301130005</v>
      </c>
      <c r="C15" s="50">
        <v>34</v>
      </c>
      <c r="D15" s="50"/>
      <c r="E15" s="50">
        <v>34</v>
      </c>
      <c r="F15" s="73"/>
      <c r="G15" s="39" t="s">
        <v>52</v>
      </c>
      <c r="H15" s="40">
        <f>(56.25*H14)/100</f>
        <v>1.3125</v>
      </c>
      <c r="I15" s="40">
        <f t="shared" ref="I15:V15" si="1">(56.25*I14)/100</f>
        <v>1.6875</v>
      </c>
      <c r="J15" s="40">
        <f t="shared" si="1"/>
        <v>0.75</v>
      </c>
      <c r="K15" s="40">
        <f t="shared" si="1"/>
        <v>1.125</v>
      </c>
      <c r="L15" s="40">
        <f t="shared" si="1"/>
        <v>0.5625</v>
      </c>
      <c r="M15" s="40">
        <f t="shared" si="1"/>
        <v>0.5625</v>
      </c>
      <c r="N15" s="40">
        <f>(56.25*N14)/100</f>
        <v>0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1.3125</v>
      </c>
    </row>
    <row r="16" spans="1:23" ht="25" customHeight="1" x14ac:dyDescent="0.35">
      <c r="A16" s="47">
        <v>6</v>
      </c>
      <c r="B16" s="33">
        <v>170301130006</v>
      </c>
      <c r="C16" s="50">
        <v>41</v>
      </c>
      <c r="D16" s="50"/>
      <c r="E16" s="50">
        <v>41</v>
      </c>
      <c r="F16" s="7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47">
        <v>7</v>
      </c>
      <c r="B17" s="33">
        <v>170301130008</v>
      </c>
      <c r="C17" s="50">
        <v>41</v>
      </c>
      <c r="D17" s="50"/>
      <c r="E17" s="50">
        <v>40</v>
      </c>
      <c r="F17" s="73"/>
    </row>
    <row r="18" spans="1:22" ht="25" customHeight="1" x14ac:dyDescent="0.35">
      <c r="A18" s="47">
        <v>8</v>
      </c>
      <c r="B18" s="33">
        <v>170301130010</v>
      </c>
      <c r="C18" s="50">
        <v>43</v>
      </c>
      <c r="D18" s="50"/>
      <c r="E18" s="50">
        <v>40</v>
      </c>
      <c r="F18" s="73"/>
    </row>
    <row r="19" spans="1:22" ht="25" customHeight="1" x14ac:dyDescent="0.35">
      <c r="A19" s="47">
        <v>9</v>
      </c>
      <c r="B19" s="33">
        <v>170301130011</v>
      </c>
      <c r="C19" s="50">
        <v>41</v>
      </c>
      <c r="D19" s="50"/>
      <c r="E19" s="50">
        <v>40</v>
      </c>
      <c r="F19" s="73"/>
    </row>
    <row r="20" spans="1:22" ht="25" customHeight="1" x14ac:dyDescent="0.35">
      <c r="A20" s="47">
        <v>10</v>
      </c>
      <c r="B20" s="33">
        <v>170301130012</v>
      </c>
      <c r="C20" s="50">
        <v>40</v>
      </c>
      <c r="D20" s="50"/>
      <c r="E20" s="50">
        <v>45</v>
      </c>
      <c r="F20" s="73"/>
      <c r="J20" s="28"/>
      <c r="K20" s="28"/>
    </row>
    <row r="21" spans="1:22" ht="31.5" customHeight="1" x14ac:dyDescent="0.35">
      <c r="A21" s="47">
        <v>11</v>
      </c>
      <c r="B21" s="33">
        <v>170301130013</v>
      </c>
      <c r="C21" s="50">
        <v>40</v>
      </c>
      <c r="D21" s="50"/>
      <c r="E21" s="50">
        <v>40</v>
      </c>
      <c r="F21" s="73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47">
        <v>12</v>
      </c>
      <c r="B22" s="33">
        <v>170301130014</v>
      </c>
      <c r="C22" s="50">
        <v>40</v>
      </c>
      <c r="D22" s="50"/>
      <c r="E22" s="50">
        <v>40</v>
      </c>
      <c r="F22" s="73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47">
        <v>13</v>
      </c>
      <c r="B23" s="33">
        <v>170301130015</v>
      </c>
      <c r="C23" s="50">
        <v>36</v>
      </c>
      <c r="D23" s="50"/>
      <c r="E23" s="50">
        <v>36</v>
      </c>
      <c r="F23" s="73"/>
      <c r="H23" s="27"/>
      <c r="N23" s="28"/>
      <c r="O23" s="28"/>
      <c r="P23" s="28"/>
      <c r="Q23" s="28"/>
      <c r="R23" s="28"/>
    </row>
    <row r="24" spans="1:22" ht="25" customHeight="1" x14ac:dyDescent="0.35">
      <c r="A24" s="47">
        <v>14</v>
      </c>
      <c r="B24" s="33">
        <v>170301130017</v>
      </c>
      <c r="C24" s="50">
        <v>0</v>
      </c>
      <c r="D24" s="50"/>
      <c r="E24" s="50">
        <v>0</v>
      </c>
      <c r="F24" s="73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47">
        <v>15</v>
      </c>
      <c r="B25" s="33">
        <v>170301130019</v>
      </c>
      <c r="C25" s="50">
        <v>33</v>
      </c>
      <c r="D25" s="50"/>
      <c r="E25" s="50">
        <v>40</v>
      </c>
      <c r="F25" s="73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47">
        <v>16</v>
      </c>
      <c r="B26" s="33">
        <v>170101130001</v>
      </c>
      <c r="C26" s="57">
        <v>36</v>
      </c>
      <c r="D26" s="57"/>
      <c r="E26" s="57">
        <v>36</v>
      </c>
      <c r="F26" s="57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47">
        <v>17</v>
      </c>
      <c r="B27" s="33">
        <v>170101130003</v>
      </c>
      <c r="C27" s="57">
        <v>36</v>
      </c>
      <c r="D27" s="57"/>
      <c r="E27" s="57">
        <v>36</v>
      </c>
      <c r="F27" s="57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47">
        <v>18</v>
      </c>
      <c r="B28" s="33">
        <v>170101130004</v>
      </c>
      <c r="C28" s="57">
        <v>45</v>
      </c>
      <c r="D28" s="57"/>
      <c r="E28" s="57">
        <v>45</v>
      </c>
      <c r="F28" s="57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47">
        <v>19</v>
      </c>
      <c r="B29" s="33">
        <v>170101130005</v>
      </c>
      <c r="C29" s="57">
        <v>13</v>
      </c>
      <c r="D29" s="57"/>
      <c r="E29" s="57">
        <v>13</v>
      </c>
      <c r="F29" s="57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47">
        <v>20</v>
      </c>
      <c r="B30" s="33">
        <v>170101130007</v>
      </c>
      <c r="C30" s="57">
        <v>42</v>
      </c>
      <c r="D30" s="57"/>
      <c r="E30" s="57">
        <v>42</v>
      </c>
      <c r="F30" s="57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47">
        <v>21</v>
      </c>
      <c r="B31" s="33">
        <v>170101130008</v>
      </c>
      <c r="C31" s="57">
        <v>42</v>
      </c>
      <c r="D31" s="57"/>
      <c r="E31" s="57">
        <v>42</v>
      </c>
      <c r="F31" s="57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47">
        <v>22</v>
      </c>
      <c r="B32" s="33">
        <v>170101130009</v>
      </c>
      <c r="C32" s="57">
        <v>41</v>
      </c>
      <c r="D32" s="57"/>
      <c r="E32" s="57">
        <v>41</v>
      </c>
      <c r="F32" s="57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47">
        <v>23</v>
      </c>
      <c r="B33" s="33">
        <v>170101130011</v>
      </c>
      <c r="C33" s="57">
        <v>35</v>
      </c>
      <c r="D33" s="57"/>
      <c r="E33" s="57">
        <v>35</v>
      </c>
      <c r="F33" s="57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47">
        <v>24</v>
      </c>
      <c r="B34" s="33">
        <v>170101130012</v>
      </c>
      <c r="C34" s="57">
        <v>36</v>
      </c>
      <c r="D34" s="57"/>
      <c r="E34" s="57">
        <v>36</v>
      </c>
      <c r="F34" s="57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47">
        <v>25</v>
      </c>
      <c r="B35" s="33">
        <v>170101130013</v>
      </c>
      <c r="C35" s="55">
        <v>45</v>
      </c>
      <c r="D35" s="55"/>
      <c r="E35" s="55">
        <v>45</v>
      </c>
      <c r="F35" s="55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47">
        <v>26</v>
      </c>
      <c r="B36" s="33">
        <v>170101130014</v>
      </c>
      <c r="C36" s="55">
        <v>35</v>
      </c>
      <c r="D36" s="55"/>
      <c r="E36" s="55">
        <v>35</v>
      </c>
      <c r="F36" s="55"/>
    </row>
    <row r="37" spans="1:23" ht="25" customHeight="1" x14ac:dyDescent="0.35">
      <c r="A37" s="47">
        <v>27</v>
      </c>
      <c r="B37" s="33">
        <v>170101130015</v>
      </c>
      <c r="C37" s="55">
        <v>45</v>
      </c>
      <c r="D37" s="55"/>
      <c r="E37" s="55">
        <v>45</v>
      </c>
      <c r="F37" s="55"/>
    </row>
    <row r="38" spans="1:23" ht="25" customHeight="1" x14ac:dyDescent="0.35">
      <c r="A38" s="47">
        <v>28</v>
      </c>
      <c r="B38" s="33">
        <v>170101130016</v>
      </c>
      <c r="C38" s="55">
        <v>42</v>
      </c>
      <c r="D38" s="55"/>
      <c r="E38" s="55">
        <v>42</v>
      </c>
      <c r="F38" s="55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47">
        <v>29</v>
      </c>
      <c r="B39" s="33">
        <v>170101130017</v>
      </c>
      <c r="C39" s="55">
        <v>45</v>
      </c>
      <c r="D39" s="55"/>
      <c r="E39" s="55">
        <v>45</v>
      </c>
      <c r="F39" s="55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47">
        <v>30</v>
      </c>
      <c r="B40" s="33">
        <v>170101130018</v>
      </c>
      <c r="C40" s="55">
        <v>46</v>
      </c>
      <c r="D40" s="55"/>
      <c r="E40" s="55">
        <v>46</v>
      </c>
      <c r="F40" s="55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47">
        <v>31</v>
      </c>
      <c r="B41" s="33">
        <v>170101130020</v>
      </c>
      <c r="C41" s="55">
        <v>36</v>
      </c>
      <c r="D41" s="55"/>
      <c r="E41" s="55">
        <v>36</v>
      </c>
      <c r="F41" s="55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47">
        <v>32</v>
      </c>
      <c r="B42" s="33">
        <v>170101130025</v>
      </c>
      <c r="C42" s="55">
        <v>33</v>
      </c>
      <c r="D42" s="55"/>
      <c r="E42" s="55">
        <v>33</v>
      </c>
      <c r="F42" s="55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47">
        <v>33</v>
      </c>
      <c r="B43" s="33">
        <v>170101130026</v>
      </c>
      <c r="C43" s="55">
        <v>45</v>
      </c>
      <c r="D43" s="55"/>
      <c r="E43" s="55">
        <v>45</v>
      </c>
      <c r="F43" s="55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47">
        <v>34</v>
      </c>
      <c r="B44" s="33">
        <v>170101130027</v>
      </c>
      <c r="C44" s="55">
        <v>28</v>
      </c>
      <c r="D44" s="55"/>
      <c r="E44" s="55">
        <v>28</v>
      </c>
      <c r="F44" s="55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47">
        <v>35</v>
      </c>
      <c r="B45" s="33">
        <v>170101130028</v>
      </c>
      <c r="C45" s="55">
        <v>36</v>
      </c>
      <c r="D45" s="55"/>
      <c r="E45" s="55">
        <v>36</v>
      </c>
      <c r="F45" s="55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47">
        <v>36</v>
      </c>
      <c r="B46" s="33">
        <v>170101130029</v>
      </c>
      <c r="C46" s="55">
        <v>36</v>
      </c>
      <c r="D46" s="55"/>
      <c r="E46" s="55">
        <v>36</v>
      </c>
      <c r="F46" s="55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47">
        <v>37</v>
      </c>
      <c r="B47" s="33">
        <v>170101130031</v>
      </c>
      <c r="C47" s="55">
        <v>36</v>
      </c>
      <c r="D47" s="55"/>
      <c r="E47" s="55">
        <v>36</v>
      </c>
      <c r="F47" s="55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47">
        <v>38</v>
      </c>
      <c r="B48" s="33">
        <v>170101130032</v>
      </c>
      <c r="C48" s="55">
        <v>36</v>
      </c>
      <c r="D48" s="55"/>
      <c r="E48" s="55">
        <v>36</v>
      </c>
      <c r="F48" s="55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47">
        <v>39</v>
      </c>
      <c r="B49" s="33">
        <v>170101130035</v>
      </c>
      <c r="C49" s="55">
        <v>36</v>
      </c>
      <c r="D49" s="55"/>
      <c r="E49" s="55">
        <v>36</v>
      </c>
      <c r="F49" s="55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47">
        <v>40</v>
      </c>
      <c r="B50" s="33">
        <v>170101130036</v>
      </c>
      <c r="C50" s="55">
        <v>36</v>
      </c>
      <c r="D50" s="55"/>
      <c r="E50" s="55">
        <v>36</v>
      </c>
      <c r="F50" s="55"/>
    </row>
    <row r="51" spans="1:22" ht="25" customHeight="1" x14ac:dyDescent="0.35">
      <c r="A51" s="47">
        <v>41</v>
      </c>
      <c r="B51" s="33">
        <v>170101130037</v>
      </c>
      <c r="C51" s="55">
        <v>36</v>
      </c>
      <c r="D51" s="55"/>
      <c r="E51" s="55">
        <v>36</v>
      </c>
      <c r="F51" s="55"/>
    </row>
    <row r="52" spans="1:22" ht="25" customHeight="1" x14ac:dyDescent="0.35">
      <c r="A52" s="47">
        <v>42</v>
      </c>
      <c r="B52" s="33">
        <v>170101130038</v>
      </c>
      <c r="C52" s="55">
        <v>46</v>
      </c>
      <c r="D52" s="55"/>
      <c r="E52" s="55">
        <v>46</v>
      </c>
      <c r="F52" s="55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47"/>
      <c r="B53" s="33"/>
      <c r="C53" s="55"/>
      <c r="D53" s="55"/>
      <c r="E53" s="55"/>
      <c r="F53" s="55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B54" s="33"/>
      <c r="C54" s="55"/>
      <c r="D54" s="55"/>
      <c r="E54" s="5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55"/>
      <c r="D55" s="55"/>
      <c r="E55" s="5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55"/>
      <c r="D56" s="55"/>
      <c r="E56" s="5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55"/>
      <c r="D57" s="55"/>
      <c r="E57" s="5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55"/>
      <c r="D58" s="55"/>
      <c r="E58" s="5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55"/>
      <c r="D59" s="55"/>
      <c r="E59" s="5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55"/>
      <c r="D60" s="55"/>
      <c r="E60" s="5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55"/>
      <c r="D61" s="55"/>
      <c r="E61" s="5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55"/>
      <c r="D62" s="55"/>
      <c r="E62" s="5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55"/>
      <c r="D63" s="55"/>
      <c r="E63" s="55"/>
      <c r="F63" s="56"/>
    </row>
    <row r="64" spans="1:22" ht="25" customHeight="1" x14ac:dyDescent="0.35">
      <c r="B64" s="33"/>
      <c r="C64" s="55"/>
      <c r="D64" s="55"/>
      <c r="E64" s="55"/>
      <c r="F64" s="56"/>
    </row>
    <row r="65" spans="2:9" ht="25" customHeight="1" x14ac:dyDescent="0.35">
      <c r="B65" s="33"/>
      <c r="C65" s="55"/>
      <c r="D65" s="55"/>
      <c r="E65" s="55"/>
      <c r="F65" s="56"/>
    </row>
    <row r="66" spans="2:9" ht="25" customHeight="1" x14ac:dyDescent="0.35">
      <c r="B66" s="33"/>
      <c r="C66" s="55"/>
      <c r="D66" s="55"/>
      <c r="E66" s="55"/>
      <c r="F66" s="56"/>
    </row>
    <row r="67" spans="2:9" ht="25" customHeight="1" x14ac:dyDescent="0.35">
      <c r="B67" s="33"/>
      <c r="C67" s="55"/>
      <c r="D67" s="55"/>
      <c r="E67" s="55"/>
      <c r="F67" s="56"/>
    </row>
    <row r="68" spans="2:9" ht="25" customHeight="1" x14ac:dyDescent="0.35">
      <c r="B68" s="33"/>
      <c r="C68" s="55"/>
      <c r="D68" s="55"/>
      <c r="E68" s="55"/>
      <c r="F68" s="56"/>
    </row>
    <row r="69" spans="2:9" ht="25" customHeight="1" x14ac:dyDescent="0.35">
      <c r="B69" s="33"/>
      <c r="C69" s="55"/>
      <c r="D69" s="55"/>
      <c r="E69" s="55"/>
      <c r="F69" s="56"/>
    </row>
    <row r="70" spans="2:9" ht="25" customHeight="1" x14ac:dyDescent="0.35">
      <c r="B70" s="33"/>
      <c r="C70" s="55"/>
      <c r="D70" s="55"/>
      <c r="E70" s="55"/>
      <c r="F70" s="56"/>
    </row>
    <row r="71" spans="2:9" ht="25" customHeight="1" x14ac:dyDescent="0.35">
      <c r="B71" s="33"/>
      <c r="C71" s="55"/>
      <c r="D71" s="55"/>
      <c r="E71" s="55"/>
      <c r="F71" s="56"/>
    </row>
    <row r="72" spans="2:9" ht="25" customHeight="1" x14ac:dyDescent="0.35">
      <c r="B72" s="33"/>
      <c r="C72" s="55"/>
      <c r="D72" s="55"/>
      <c r="E72" s="55"/>
      <c r="F72" s="56"/>
    </row>
    <row r="73" spans="2:9" ht="25" customHeight="1" x14ac:dyDescent="0.35">
      <c r="B73" s="33"/>
      <c r="C73" s="55"/>
      <c r="D73" s="55"/>
      <c r="E73" s="55"/>
      <c r="F73" s="56"/>
    </row>
    <row r="74" spans="2:9" ht="25" customHeight="1" x14ac:dyDescent="0.35">
      <c r="B74" s="33"/>
      <c r="C74" s="55"/>
      <c r="D74" s="55"/>
      <c r="E74" s="55"/>
      <c r="F74" s="56"/>
    </row>
    <row r="75" spans="2:9" ht="25" customHeight="1" x14ac:dyDescent="0.35">
      <c r="B75" s="33"/>
      <c r="C75" s="55"/>
      <c r="D75" s="55"/>
      <c r="E75" s="55"/>
      <c r="F75" s="56"/>
    </row>
    <row r="76" spans="2:9" ht="25" customHeight="1" x14ac:dyDescent="0.35">
      <c r="B76" s="33"/>
      <c r="C76" s="55"/>
      <c r="D76" s="55"/>
      <c r="E76" s="55"/>
      <c r="F76" s="56"/>
    </row>
    <row r="77" spans="2:9" ht="25" customHeight="1" x14ac:dyDescent="0.35">
      <c r="B77" s="33"/>
      <c r="C77" s="55"/>
      <c r="D77" s="55"/>
      <c r="E77" s="55"/>
      <c r="F77" s="56"/>
    </row>
    <row r="78" spans="2:9" ht="25" customHeight="1" x14ac:dyDescent="0.35">
      <c r="B78" s="33"/>
      <c r="C78" s="55"/>
      <c r="D78" s="55"/>
      <c r="E78" s="55"/>
      <c r="F78" s="56"/>
    </row>
    <row r="79" spans="2:9" ht="25" customHeight="1" x14ac:dyDescent="0.35">
      <c r="B79" s="33"/>
      <c r="C79" s="55"/>
      <c r="D79" s="55"/>
      <c r="E79" s="55"/>
      <c r="F79" s="56"/>
      <c r="G79" s="59"/>
    </row>
    <row r="80" spans="2:9" ht="25" customHeight="1" x14ac:dyDescent="0.35">
      <c r="B80" s="33"/>
      <c r="C80" s="57"/>
      <c r="D80" s="57"/>
      <c r="E80" s="57"/>
      <c r="F80" s="58"/>
      <c r="G80" s="59"/>
      <c r="H80"/>
      <c r="I80"/>
    </row>
    <row r="81" spans="1:23" ht="25" customHeight="1" x14ac:dyDescent="0.35">
      <c r="B81" s="33"/>
      <c r="C81" s="57"/>
      <c r="D81" s="57"/>
      <c r="E81" s="57"/>
      <c r="F81" s="58"/>
      <c r="G81" s="59"/>
      <c r="H81"/>
      <c r="I81"/>
    </row>
    <row r="82" spans="1:23" ht="25" customHeight="1" x14ac:dyDescent="0.35">
      <c r="B82" s="33"/>
      <c r="C82" s="55"/>
      <c r="D82" s="55"/>
      <c r="E82" s="55"/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83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81</v>
      </c>
      <c r="B4" s="116"/>
      <c r="C4" s="116"/>
      <c r="D4" s="116"/>
      <c r="E4" s="11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82</v>
      </c>
      <c r="B5" s="116"/>
      <c r="C5" s="116"/>
      <c r="D5" s="116"/>
      <c r="E5" s="116"/>
      <c r="F5" s="3"/>
      <c r="G5" s="4" t="s">
        <v>14</v>
      </c>
      <c r="H5" s="11">
        <f>D10</f>
        <v>31.707317073170731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/>
      <c r="B6" s="14" t="s">
        <v>16</v>
      </c>
      <c r="C6" s="48" t="s">
        <v>17</v>
      </c>
      <c r="D6" s="16">
        <f>COUNTA(C11:C111)</f>
        <v>41</v>
      </c>
      <c r="E6" s="48" t="s">
        <v>18</v>
      </c>
      <c r="F6" s="16">
        <f>COUNTA(E11:E111)</f>
        <v>41</v>
      </c>
      <c r="G6" s="4" t="s">
        <v>19</v>
      </c>
      <c r="H6" s="17">
        <f>F10</f>
        <v>21.951219512195124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/>
      <c r="B7" s="14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26.829268292682926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/>
      <c r="B8" s="14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</row>
    <row r="9" spans="1:23" ht="25" customHeight="1" x14ac:dyDescent="0.35">
      <c r="A9"/>
      <c r="B9" s="14" t="s">
        <v>30</v>
      </c>
      <c r="C9" s="21" t="s">
        <v>31</v>
      </c>
      <c r="D9" s="21">
        <f>COUNTIF(C11:C100,"&gt;="&amp;D8)</f>
        <v>13</v>
      </c>
      <c r="E9" s="21" t="s">
        <v>31</v>
      </c>
      <c r="F9" s="21">
        <f>COUNTIF(E11:E100,"&gt;="&amp;F8)</f>
        <v>9</v>
      </c>
      <c r="H9" s="28"/>
      <c r="I9" s="28"/>
    </row>
    <row r="10" spans="1:23" ht="25" customHeight="1" x14ac:dyDescent="0.35">
      <c r="B10" s="14" t="s">
        <v>32</v>
      </c>
      <c r="C10" s="21">
        <v>50</v>
      </c>
      <c r="D10" s="21">
        <f>(D9/D6)*100</f>
        <v>31.707317073170731</v>
      </c>
      <c r="E10" s="49">
        <v>50</v>
      </c>
      <c r="F10" s="21">
        <f>(F9/F6)*100</f>
        <v>21.951219512195124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27">
        <v>1</v>
      </c>
      <c r="B11" s="33">
        <v>170301130001</v>
      </c>
      <c r="C11" s="73">
        <v>19</v>
      </c>
      <c r="D11" s="73"/>
      <c r="E11" s="73">
        <v>7</v>
      </c>
      <c r="F11" s="74"/>
      <c r="G11" s="36" t="s">
        <v>48</v>
      </c>
      <c r="H11" s="4">
        <v>1</v>
      </c>
      <c r="I11" s="4">
        <v>1</v>
      </c>
      <c r="J11" s="6">
        <v>2</v>
      </c>
      <c r="K11" s="6">
        <v>1</v>
      </c>
      <c r="L11" s="6">
        <v>2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2</v>
      </c>
      <c r="U11" s="6">
        <v>0</v>
      </c>
      <c r="V11" s="6">
        <v>2</v>
      </c>
    </row>
    <row r="12" spans="1:23" ht="25" customHeight="1" x14ac:dyDescent="0.35">
      <c r="A12" s="27">
        <v>2</v>
      </c>
      <c r="B12" s="33">
        <v>170301130002</v>
      </c>
      <c r="C12" s="73">
        <v>29</v>
      </c>
      <c r="D12" s="73"/>
      <c r="E12" s="73">
        <v>0</v>
      </c>
      <c r="F12" s="74"/>
      <c r="G12" s="36" t="s">
        <v>49</v>
      </c>
      <c r="H12" s="52">
        <v>3</v>
      </c>
      <c r="I12" s="4">
        <v>2</v>
      </c>
      <c r="J12" s="6">
        <v>1</v>
      </c>
      <c r="K12" s="6">
        <v>1</v>
      </c>
      <c r="L12" s="6">
        <v>2</v>
      </c>
      <c r="M12" s="6">
        <v>3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2</v>
      </c>
      <c r="U12" s="6">
        <v>0</v>
      </c>
      <c r="V12" s="6">
        <v>3</v>
      </c>
    </row>
    <row r="13" spans="1:23" ht="25" customHeight="1" x14ac:dyDescent="0.35">
      <c r="A13" s="27">
        <v>3</v>
      </c>
      <c r="B13" s="33">
        <v>170301130003</v>
      </c>
      <c r="C13" s="73">
        <v>31</v>
      </c>
      <c r="D13" s="73"/>
      <c r="E13" s="73">
        <v>0</v>
      </c>
      <c r="F13" s="74"/>
      <c r="G13" s="36" t="s">
        <v>50</v>
      </c>
      <c r="H13" s="52">
        <v>2</v>
      </c>
      <c r="I13" s="4">
        <v>1</v>
      </c>
      <c r="J13" s="6">
        <v>2</v>
      </c>
      <c r="K13" s="6">
        <v>2</v>
      </c>
      <c r="L13" s="6">
        <v>1</v>
      </c>
      <c r="M13" s="6">
        <v>3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</v>
      </c>
      <c r="U13" s="6">
        <v>0</v>
      </c>
      <c r="V13" s="6">
        <v>3</v>
      </c>
    </row>
    <row r="14" spans="1:23" ht="35.5" customHeight="1" x14ac:dyDescent="0.35">
      <c r="A14" s="27">
        <v>4</v>
      </c>
      <c r="B14" s="33">
        <v>170301130004</v>
      </c>
      <c r="C14" s="73">
        <v>40</v>
      </c>
      <c r="D14" s="73"/>
      <c r="E14" s="73">
        <v>39</v>
      </c>
      <c r="F14" s="74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1.6666666666666667</v>
      </c>
      <c r="K14" s="38">
        <f>AVERAGE(K11:K13)</f>
        <v>1.3333333333333333</v>
      </c>
      <c r="L14" s="38">
        <f t="shared" si="0"/>
        <v>1.6666666666666667</v>
      </c>
      <c r="M14" s="38">
        <f t="shared" si="0"/>
        <v>2.3333333333333335</v>
      </c>
      <c r="N14" s="38">
        <f>AVERAGE(N11:N13)</f>
        <v>0</v>
      </c>
      <c r="O14" s="38">
        <f>AVERAGE(O11:O13)</f>
        <v>0</v>
      </c>
      <c r="P14" s="38"/>
      <c r="Q14" s="38">
        <f t="shared" si="0"/>
        <v>0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27">
        <v>5</v>
      </c>
      <c r="B15" s="33">
        <v>170301130005</v>
      </c>
      <c r="C15" s="73">
        <v>26</v>
      </c>
      <c r="D15" s="73"/>
      <c r="E15" s="73">
        <v>3</v>
      </c>
      <c r="F15" s="74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0.9375</v>
      </c>
      <c r="K15" s="40">
        <f t="shared" si="1"/>
        <v>0.75</v>
      </c>
      <c r="L15" s="40">
        <f t="shared" si="1"/>
        <v>0.9375</v>
      </c>
      <c r="M15" s="40">
        <f t="shared" si="1"/>
        <v>1.3125</v>
      </c>
      <c r="N15" s="40">
        <f>(56.25*N14)/100</f>
        <v>0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27">
        <v>6</v>
      </c>
      <c r="B16" s="33">
        <v>170301130006</v>
      </c>
      <c r="C16" s="73">
        <v>23</v>
      </c>
      <c r="D16" s="73"/>
      <c r="E16" s="73">
        <v>22</v>
      </c>
      <c r="F16" s="74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27">
        <v>7</v>
      </c>
      <c r="B17" s="33">
        <v>170301130008</v>
      </c>
      <c r="C17" s="73">
        <v>31</v>
      </c>
      <c r="D17" s="73"/>
      <c r="E17" s="73">
        <v>21</v>
      </c>
      <c r="F17" s="74"/>
    </row>
    <row r="18" spans="1:22" ht="25" customHeight="1" x14ac:dyDescent="0.35">
      <c r="A18" s="27">
        <v>8</v>
      </c>
      <c r="B18" s="33">
        <v>170301130010</v>
      </c>
      <c r="C18" s="73">
        <v>31</v>
      </c>
      <c r="D18" s="73"/>
      <c r="E18" s="73">
        <v>19</v>
      </c>
      <c r="F18" s="74"/>
    </row>
    <row r="19" spans="1:22" ht="25" customHeight="1" x14ac:dyDescent="0.35">
      <c r="A19" s="27">
        <v>9</v>
      </c>
      <c r="B19" s="33">
        <v>170301130011</v>
      </c>
      <c r="C19" s="73">
        <v>26</v>
      </c>
      <c r="D19" s="73"/>
      <c r="E19" s="73">
        <v>30</v>
      </c>
      <c r="F19" s="74"/>
    </row>
    <row r="20" spans="1:22" ht="25" customHeight="1" x14ac:dyDescent="0.35">
      <c r="A20" s="27">
        <v>10</v>
      </c>
      <c r="B20" s="33">
        <v>170301130012</v>
      </c>
      <c r="C20" s="73">
        <v>31</v>
      </c>
      <c r="D20" s="73"/>
      <c r="E20" s="73">
        <v>43</v>
      </c>
      <c r="F20" s="74"/>
      <c r="J20" s="28"/>
      <c r="K20" s="28"/>
    </row>
    <row r="21" spans="1:22" ht="31.5" customHeight="1" x14ac:dyDescent="0.35">
      <c r="A21" s="27">
        <v>11</v>
      </c>
      <c r="B21" s="33">
        <v>170301130013</v>
      </c>
      <c r="C21" s="73">
        <v>30</v>
      </c>
      <c r="D21" s="73"/>
      <c r="E21" s="73">
        <v>32</v>
      </c>
      <c r="F21" s="74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27">
        <v>12</v>
      </c>
      <c r="B22" s="33">
        <v>170301130014</v>
      </c>
      <c r="C22" s="73">
        <v>28</v>
      </c>
      <c r="D22" s="73"/>
      <c r="E22" s="73">
        <v>21</v>
      </c>
      <c r="F22" s="74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27">
        <v>13</v>
      </c>
      <c r="B23" s="33">
        <v>170301130015</v>
      </c>
      <c r="C23" s="73">
        <v>15</v>
      </c>
      <c r="D23" s="73"/>
      <c r="E23" s="73">
        <v>17</v>
      </c>
      <c r="F23" s="74"/>
      <c r="H23" s="27"/>
      <c r="N23" s="28"/>
      <c r="O23" s="28"/>
      <c r="P23" s="28"/>
      <c r="Q23" s="28"/>
      <c r="R23" s="28"/>
    </row>
    <row r="24" spans="1:22" ht="25" customHeight="1" x14ac:dyDescent="0.35">
      <c r="A24" s="27">
        <v>14</v>
      </c>
      <c r="B24" s="33">
        <v>170301130019</v>
      </c>
      <c r="C24" s="73">
        <v>26</v>
      </c>
      <c r="D24" s="73"/>
      <c r="E24" s="73">
        <v>13</v>
      </c>
      <c r="F24" s="7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27">
        <v>15</v>
      </c>
      <c r="B25" s="33">
        <v>170101130001</v>
      </c>
      <c r="C25" s="73">
        <v>18</v>
      </c>
      <c r="D25" s="73"/>
      <c r="E25" s="73">
        <v>8</v>
      </c>
      <c r="F25" s="7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27">
        <v>16</v>
      </c>
      <c r="B26" s="33">
        <v>170101130003</v>
      </c>
      <c r="C26" s="73">
        <v>19</v>
      </c>
      <c r="D26" s="73"/>
      <c r="E26" s="73">
        <v>0</v>
      </c>
      <c r="F26" s="7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27">
        <v>17</v>
      </c>
      <c r="B27" s="33">
        <v>170101130004</v>
      </c>
      <c r="C27" s="73">
        <v>27</v>
      </c>
      <c r="D27" s="73"/>
      <c r="E27" s="73">
        <v>10</v>
      </c>
      <c r="F27" s="7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27">
        <v>18</v>
      </c>
      <c r="B28" s="33">
        <v>170101130005</v>
      </c>
      <c r="C28" s="73">
        <v>0</v>
      </c>
      <c r="D28" s="73"/>
      <c r="E28" s="73">
        <v>0</v>
      </c>
      <c r="F28" s="7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27">
        <v>19</v>
      </c>
      <c r="B29" s="33">
        <v>170101130007</v>
      </c>
      <c r="C29" s="73">
        <v>23</v>
      </c>
      <c r="D29" s="73"/>
      <c r="E29" s="73">
        <v>17</v>
      </c>
      <c r="F29" s="7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27">
        <v>20</v>
      </c>
      <c r="B30" s="33">
        <v>170101130008</v>
      </c>
      <c r="C30" s="73">
        <v>22</v>
      </c>
      <c r="D30" s="73"/>
      <c r="E30" s="73">
        <v>12</v>
      </c>
      <c r="F30" s="7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27">
        <v>21</v>
      </c>
      <c r="B31" s="33">
        <v>170101130009</v>
      </c>
      <c r="C31" s="73">
        <v>22</v>
      </c>
      <c r="D31" s="73"/>
      <c r="E31" s="73">
        <v>0</v>
      </c>
      <c r="F31" s="7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27">
        <v>22</v>
      </c>
      <c r="B32" s="33">
        <v>170101130011</v>
      </c>
      <c r="C32" s="73">
        <v>18</v>
      </c>
      <c r="D32" s="73"/>
      <c r="E32" s="73">
        <v>0</v>
      </c>
      <c r="F32" s="7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27">
        <v>23</v>
      </c>
      <c r="B33" s="33">
        <v>170101130012</v>
      </c>
      <c r="C33" s="73">
        <v>16</v>
      </c>
      <c r="D33" s="73"/>
      <c r="E33" s="73">
        <v>15</v>
      </c>
      <c r="F33" s="7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27">
        <v>24</v>
      </c>
      <c r="B34" s="33">
        <v>170101130013</v>
      </c>
      <c r="C34" s="73">
        <v>29</v>
      </c>
      <c r="D34" s="73"/>
      <c r="E34" s="73">
        <v>44</v>
      </c>
      <c r="F34" s="7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27">
        <v>25</v>
      </c>
      <c r="B35" s="33">
        <v>170101130014</v>
      </c>
      <c r="C35" s="73">
        <v>16</v>
      </c>
      <c r="D35" s="73"/>
      <c r="E35" s="73">
        <v>7</v>
      </c>
      <c r="F35" s="7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27">
        <v>26</v>
      </c>
      <c r="B36" s="33">
        <v>170101130015</v>
      </c>
      <c r="C36" s="73">
        <v>26</v>
      </c>
      <c r="D36" s="73"/>
      <c r="E36" s="73">
        <v>12</v>
      </c>
      <c r="F36" s="74"/>
    </row>
    <row r="37" spans="1:23" ht="25" customHeight="1" x14ac:dyDescent="0.35">
      <c r="A37" s="27">
        <v>27</v>
      </c>
      <c r="B37" s="33">
        <v>170101130016</v>
      </c>
      <c r="C37" s="73">
        <v>20</v>
      </c>
      <c r="D37" s="73"/>
      <c r="E37" s="73">
        <v>13</v>
      </c>
      <c r="F37" s="74"/>
    </row>
    <row r="38" spans="1:23" ht="25" customHeight="1" x14ac:dyDescent="0.35">
      <c r="A38" s="27">
        <v>28</v>
      </c>
      <c r="B38" s="33">
        <v>170101130017</v>
      </c>
      <c r="C38" s="73">
        <v>32</v>
      </c>
      <c r="D38" s="73"/>
      <c r="E38" s="73">
        <v>39</v>
      </c>
      <c r="F38" s="7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27">
        <v>29</v>
      </c>
      <c r="B39" s="33">
        <v>170101130018</v>
      </c>
      <c r="C39" s="73">
        <v>37</v>
      </c>
      <c r="D39" s="73"/>
      <c r="E39" s="73">
        <v>39</v>
      </c>
      <c r="F39" s="7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27">
        <v>30</v>
      </c>
      <c r="B40" s="33">
        <v>170101130020</v>
      </c>
      <c r="C40" s="73">
        <v>16</v>
      </c>
      <c r="D40" s="73"/>
      <c r="E40" s="73">
        <v>0</v>
      </c>
      <c r="F40" s="7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27">
        <v>31</v>
      </c>
      <c r="B41" s="33">
        <v>170101130025</v>
      </c>
      <c r="C41" s="73">
        <v>0</v>
      </c>
      <c r="D41" s="73"/>
      <c r="E41" s="73">
        <v>0</v>
      </c>
      <c r="F41" s="7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27">
        <v>32</v>
      </c>
      <c r="B42" s="33">
        <v>170101130026</v>
      </c>
      <c r="C42" s="73">
        <v>36</v>
      </c>
      <c r="D42" s="73"/>
      <c r="E42" s="73">
        <v>35</v>
      </c>
      <c r="F42" s="7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27">
        <v>33</v>
      </c>
      <c r="B43" s="33">
        <v>170101130027</v>
      </c>
      <c r="C43" s="73">
        <v>0</v>
      </c>
      <c r="D43" s="73"/>
      <c r="E43" s="73">
        <v>0</v>
      </c>
      <c r="F43" s="7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27">
        <v>34</v>
      </c>
      <c r="B44" s="33">
        <v>170101130028</v>
      </c>
      <c r="C44" s="73">
        <v>16</v>
      </c>
      <c r="D44" s="73"/>
      <c r="E44" s="73">
        <v>4</v>
      </c>
      <c r="F44" s="7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27">
        <v>35</v>
      </c>
      <c r="B45" s="33">
        <v>170101130029</v>
      </c>
      <c r="C45" s="73">
        <v>16</v>
      </c>
      <c r="D45" s="73"/>
      <c r="E45" s="73">
        <v>2</v>
      </c>
      <c r="F45" s="7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27">
        <v>36</v>
      </c>
      <c r="B46" s="33">
        <v>170101130031</v>
      </c>
      <c r="C46" s="73">
        <v>16</v>
      </c>
      <c r="D46" s="73"/>
      <c r="E46" s="73">
        <v>2</v>
      </c>
      <c r="F46" s="7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27">
        <v>37</v>
      </c>
      <c r="B47" s="33">
        <v>170101130032</v>
      </c>
      <c r="C47" s="73">
        <v>18</v>
      </c>
      <c r="D47" s="73"/>
      <c r="E47" s="73">
        <v>6</v>
      </c>
      <c r="F47" s="7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27">
        <v>38</v>
      </c>
      <c r="B48" s="33">
        <v>170101130035</v>
      </c>
      <c r="C48" s="73">
        <v>17</v>
      </c>
      <c r="D48" s="73"/>
      <c r="E48" s="73">
        <v>0</v>
      </c>
      <c r="F48" s="74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27">
        <v>39</v>
      </c>
      <c r="B49" s="33">
        <v>170101130036</v>
      </c>
      <c r="C49" s="73">
        <v>16</v>
      </c>
      <c r="D49" s="73"/>
      <c r="E49" s="73">
        <v>0</v>
      </c>
      <c r="F49" s="74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27">
        <v>40</v>
      </c>
      <c r="B50" s="33">
        <v>170101130037</v>
      </c>
      <c r="C50" s="73">
        <v>18</v>
      </c>
      <c r="D50" s="73"/>
      <c r="E50" s="73">
        <v>22</v>
      </c>
      <c r="F50" s="74"/>
    </row>
    <row r="51" spans="1:22" ht="25" customHeight="1" x14ac:dyDescent="0.35">
      <c r="A51" s="27">
        <v>41</v>
      </c>
      <c r="B51" s="33">
        <v>170101130038</v>
      </c>
      <c r="C51" s="73">
        <v>30</v>
      </c>
      <c r="D51" s="73"/>
      <c r="E51" s="73">
        <v>33</v>
      </c>
      <c r="F51" s="74"/>
    </row>
    <row r="52" spans="1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B54" s="33"/>
      <c r="C54" s="55"/>
      <c r="D54" s="55"/>
      <c r="E54" s="5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55"/>
      <c r="D55" s="55"/>
      <c r="E55" s="5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55"/>
      <c r="D56" s="55"/>
      <c r="E56" s="5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55"/>
      <c r="D57" s="55"/>
      <c r="E57" s="5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55"/>
      <c r="D58" s="55"/>
      <c r="E58" s="5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55"/>
      <c r="D59" s="55"/>
      <c r="E59" s="5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55"/>
      <c r="D60" s="55"/>
      <c r="E60" s="5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55"/>
      <c r="D61" s="55"/>
      <c r="E61" s="5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55"/>
      <c r="D62" s="55"/>
      <c r="E62" s="5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55"/>
      <c r="D63" s="55"/>
      <c r="E63" s="55"/>
      <c r="F63" s="56"/>
    </row>
    <row r="64" spans="1:22" ht="25" customHeight="1" x14ac:dyDescent="0.35">
      <c r="B64" s="33"/>
      <c r="C64" s="55"/>
      <c r="D64" s="55"/>
      <c r="E64" s="55"/>
      <c r="F64" s="56"/>
    </row>
    <row r="65" spans="2:9" ht="25" customHeight="1" x14ac:dyDescent="0.35">
      <c r="B65" s="33"/>
      <c r="C65" s="55"/>
      <c r="D65" s="55"/>
      <c r="E65" s="55"/>
      <c r="F65" s="56"/>
    </row>
    <row r="66" spans="2:9" ht="25" customHeight="1" x14ac:dyDescent="0.35">
      <c r="B66" s="33"/>
      <c r="C66" s="55"/>
      <c r="D66" s="55"/>
      <c r="E66" s="55"/>
      <c r="F66" s="56"/>
    </row>
    <row r="67" spans="2:9" ht="25" customHeight="1" x14ac:dyDescent="0.35">
      <c r="B67" s="33"/>
      <c r="C67" s="55"/>
      <c r="D67" s="55"/>
      <c r="E67" s="55"/>
      <c r="F67" s="56"/>
    </row>
    <row r="68" spans="2:9" ht="25" customHeight="1" x14ac:dyDescent="0.35">
      <c r="B68" s="33"/>
      <c r="C68" s="55"/>
      <c r="D68" s="55"/>
      <c r="E68" s="55"/>
      <c r="F68" s="56"/>
    </row>
    <row r="69" spans="2:9" ht="25" customHeight="1" x14ac:dyDescent="0.35">
      <c r="B69" s="33"/>
      <c r="C69" s="55"/>
      <c r="D69" s="55"/>
      <c r="E69" s="55"/>
      <c r="F69" s="56"/>
    </row>
    <row r="70" spans="2:9" ht="25" customHeight="1" x14ac:dyDescent="0.35">
      <c r="B70" s="33"/>
      <c r="C70" s="55"/>
      <c r="D70" s="55"/>
      <c r="E70" s="55"/>
      <c r="F70" s="56"/>
    </row>
    <row r="71" spans="2:9" ht="25" customHeight="1" x14ac:dyDescent="0.35">
      <c r="B71" s="33"/>
      <c r="C71" s="55"/>
      <c r="D71" s="55"/>
      <c r="E71" s="55"/>
      <c r="F71" s="56"/>
    </row>
    <row r="72" spans="2:9" ht="25" customHeight="1" x14ac:dyDescent="0.35">
      <c r="B72" s="33"/>
      <c r="C72" s="55"/>
      <c r="D72" s="55"/>
      <c r="E72" s="55"/>
      <c r="F72" s="56"/>
    </row>
    <row r="73" spans="2:9" ht="25" customHeight="1" x14ac:dyDescent="0.35">
      <c r="B73" s="33"/>
      <c r="C73" s="55"/>
      <c r="D73" s="55"/>
      <c r="E73" s="55"/>
      <c r="F73" s="56"/>
    </row>
    <row r="74" spans="2:9" ht="25" customHeight="1" x14ac:dyDescent="0.35">
      <c r="B74" s="33"/>
      <c r="C74" s="55"/>
      <c r="D74" s="55"/>
      <c r="E74" s="55"/>
      <c r="F74" s="56"/>
    </row>
    <row r="75" spans="2:9" ht="25" customHeight="1" x14ac:dyDescent="0.35">
      <c r="B75" s="33"/>
      <c r="C75" s="55"/>
      <c r="D75" s="55"/>
      <c r="E75" s="55"/>
      <c r="F75" s="56"/>
    </row>
    <row r="76" spans="2:9" ht="25" customHeight="1" x14ac:dyDescent="0.35">
      <c r="B76" s="33"/>
      <c r="C76" s="55"/>
      <c r="D76" s="55"/>
      <c r="E76" s="55"/>
      <c r="F76" s="56"/>
    </row>
    <row r="77" spans="2:9" ht="25" customHeight="1" x14ac:dyDescent="0.35">
      <c r="B77" s="33"/>
      <c r="C77" s="55"/>
      <c r="D77" s="55"/>
      <c r="E77" s="55"/>
      <c r="F77" s="56"/>
    </row>
    <row r="78" spans="2:9" ht="25" customHeight="1" x14ac:dyDescent="0.35">
      <c r="B78" s="33"/>
      <c r="C78" s="55"/>
      <c r="D78" s="55"/>
      <c r="E78" s="55"/>
      <c r="F78" s="56"/>
    </row>
    <row r="79" spans="2:9" ht="25" customHeight="1" x14ac:dyDescent="0.35">
      <c r="B79" s="33"/>
      <c r="C79" s="55"/>
      <c r="D79" s="55"/>
      <c r="E79" s="55"/>
      <c r="F79" s="56"/>
      <c r="G79" s="59"/>
    </row>
    <row r="80" spans="2:9" ht="25" customHeight="1" x14ac:dyDescent="0.35">
      <c r="B80" s="33"/>
      <c r="C80" s="57"/>
      <c r="D80" s="57"/>
      <c r="E80" s="57"/>
      <c r="F80" s="58"/>
      <c r="G80" s="59"/>
      <c r="H80"/>
      <c r="I80"/>
    </row>
    <row r="81" spans="1:23" ht="25" customHeight="1" x14ac:dyDescent="0.35">
      <c r="B81" s="33"/>
      <c r="C81" s="57"/>
      <c r="D81" s="57"/>
      <c r="E81" s="57"/>
      <c r="F81" s="58"/>
      <c r="G81" s="59"/>
      <c r="H81"/>
      <c r="I81"/>
    </row>
    <row r="82" spans="1:23" ht="25" customHeight="1" x14ac:dyDescent="0.35">
      <c r="B82" s="33"/>
      <c r="C82" s="55"/>
      <c r="D82" s="55"/>
      <c r="E82" s="55"/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activeCell="B11" sqref="B11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84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85</v>
      </c>
      <c r="B4" s="116"/>
      <c r="C4" s="116"/>
      <c r="D4" s="116"/>
      <c r="E4" s="116"/>
      <c r="F4" s="1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86</v>
      </c>
      <c r="B5" s="116"/>
      <c r="C5" s="116"/>
      <c r="D5" s="116"/>
      <c r="E5" s="116"/>
      <c r="F5" s="3"/>
      <c r="G5" s="4" t="s">
        <v>14</v>
      </c>
      <c r="H5" s="11">
        <f>D10</f>
        <v>47.457627118644069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/>
      <c r="B6" s="14" t="s">
        <v>16</v>
      </c>
      <c r="C6" s="48" t="s">
        <v>17</v>
      </c>
      <c r="D6" s="16">
        <f>COUNTA(C11:C111)</f>
        <v>59</v>
      </c>
      <c r="E6" s="48" t="s">
        <v>18</v>
      </c>
      <c r="F6" s="16">
        <f>COUNTA(E11:E111)</f>
        <v>59</v>
      </c>
      <c r="G6" s="4" t="s">
        <v>19</v>
      </c>
      <c r="H6" s="17">
        <f>F10</f>
        <v>15.254237288135593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/>
      <c r="B7" s="14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31.35593220338983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/>
      <c r="B8" s="14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</row>
    <row r="9" spans="1:23" ht="25" customHeight="1" x14ac:dyDescent="0.35">
      <c r="A9"/>
      <c r="B9" s="14" t="s">
        <v>30</v>
      </c>
      <c r="C9" s="21" t="s">
        <v>31</v>
      </c>
      <c r="D9" s="21">
        <f>COUNTIF(C11:C100,"&gt;="&amp;D8)</f>
        <v>28</v>
      </c>
      <c r="E9" s="21" t="s">
        <v>31</v>
      </c>
      <c r="F9" s="21">
        <f>COUNTIF(E11:E100,"&gt;="&amp;F8)</f>
        <v>9</v>
      </c>
      <c r="H9" s="28"/>
      <c r="I9" s="28"/>
    </row>
    <row r="10" spans="1:23" ht="25" customHeight="1" x14ac:dyDescent="0.35">
      <c r="B10" s="14" t="s">
        <v>32</v>
      </c>
      <c r="C10" s="21">
        <v>50</v>
      </c>
      <c r="D10" s="21">
        <f>(D9/D6)*100</f>
        <v>47.457627118644069</v>
      </c>
      <c r="E10" s="49">
        <v>50</v>
      </c>
      <c r="F10" s="21">
        <f>(F9/F6)*100</f>
        <v>15.254237288135593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27">
        <v>1</v>
      </c>
      <c r="B11" s="33">
        <v>170301130001</v>
      </c>
      <c r="C11" s="73">
        <v>37</v>
      </c>
      <c r="D11" s="73"/>
      <c r="E11" s="73">
        <v>18</v>
      </c>
      <c r="F11" s="74"/>
      <c r="G11" s="36" t="s">
        <v>48</v>
      </c>
      <c r="H11" s="4">
        <v>3</v>
      </c>
      <c r="I11" s="4">
        <v>3</v>
      </c>
      <c r="J11" s="6">
        <v>2</v>
      </c>
      <c r="K11" s="6">
        <v>1</v>
      </c>
      <c r="L11" s="6">
        <v>2</v>
      </c>
      <c r="M11" s="6">
        <v>2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2</v>
      </c>
      <c r="U11" s="6">
        <v>0</v>
      </c>
      <c r="V11" s="6">
        <v>2</v>
      </c>
    </row>
    <row r="12" spans="1:23" ht="25" customHeight="1" x14ac:dyDescent="0.35">
      <c r="A12" s="27">
        <v>2</v>
      </c>
      <c r="B12" s="33">
        <v>170301130002</v>
      </c>
      <c r="C12" s="73">
        <v>35</v>
      </c>
      <c r="D12" s="73"/>
      <c r="E12" s="73">
        <v>1</v>
      </c>
      <c r="F12" s="74"/>
      <c r="G12" s="36" t="s">
        <v>49</v>
      </c>
      <c r="H12" s="52">
        <v>3</v>
      </c>
      <c r="I12" s="4">
        <v>2</v>
      </c>
      <c r="J12" s="6">
        <v>1</v>
      </c>
      <c r="K12" s="6">
        <v>1</v>
      </c>
      <c r="L12" s="6">
        <v>1</v>
      </c>
      <c r="M12" s="6">
        <v>2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3</v>
      </c>
      <c r="U12" s="6">
        <v>0</v>
      </c>
      <c r="V12" s="6">
        <v>3</v>
      </c>
    </row>
    <row r="13" spans="1:23" ht="25" customHeight="1" x14ac:dyDescent="0.35">
      <c r="A13" s="27">
        <v>3</v>
      </c>
      <c r="B13" s="33">
        <v>170301130003</v>
      </c>
      <c r="C13" s="73">
        <v>35</v>
      </c>
      <c r="D13" s="73"/>
      <c r="E13" s="73">
        <v>6</v>
      </c>
      <c r="F13" s="74"/>
      <c r="G13" s="36" t="s">
        <v>50</v>
      </c>
      <c r="H13" s="52">
        <v>2</v>
      </c>
      <c r="I13" s="4">
        <v>3</v>
      </c>
      <c r="J13" s="6">
        <v>1</v>
      </c>
      <c r="K13" s="6">
        <v>2</v>
      </c>
      <c r="L13" s="6">
        <v>2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3</v>
      </c>
      <c r="U13" s="6">
        <v>0</v>
      </c>
      <c r="V13" s="6">
        <v>3</v>
      </c>
    </row>
    <row r="14" spans="1:23" ht="35.5" customHeight="1" x14ac:dyDescent="0.35">
      <c r="A14" s="27">
        <v>4</v>
      </c>
      <c r="B14" s="33">
        <v>170301130004</v>
      </c>
      <c r="C14" s="73">
        <v>39</v>
      </c>
      <c r="D14" s="73"/>
      <c r="E14" s="73">
        <v>36</v>
      </c>
      <c r="F14" s="74"/>
      <c r="G14" s="37" t="s">
        <v>51</v>
      </c>
      <c r="H14" s="38">
        <f>AVERAGE(H11:H13)</f>
        <v>2.6666666666666665</v>
      </c>
      <c r="I14" s="38">
        <f>AVERAGE(I13)</f>
        <v>3</v>
      </c>
      <c r="J14" s="38">
        <f t="shared" ref="J14:V14" si="0">AVERAGE(J11:J13)</f>
        <v>1.3333333333333333</v>
      </c>
      <c r="K14" s="38">
        <f>AVERAGE(K11:K13)</f>
        <v>1.3333333333333333</v>
      </c>
      <c r="L14" s="38">
        <f t="shared" si="0"/>
        <v>1.6666666666666667</v>
      </c>
      <c r="M14" s="38">
        <f t="shared" si="0"/>
        <v>1.6666666666666667</v>
      </c>
      <c r="N14" s="38">
        <f>AVERAGE(N11:N13)</f>
        <v>0</v>
      </c>
      <c r="O14" s="38">
        <f>AVERAGE(O11:O13)</f>
        <v>0</v>
      </c>
      <c r="P14" s="38"/>
      <c r="Q14" s="38">
        <f t="shared" si="0"/>
        <v>0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27">
        <v>5</v>
      </c>
      <c r="B15" s="33">
        <v>170301130005</v>
      </c>
      <c r="C15" s="73">
        <v>35</v>
      </c>
      <c r="D15" s="73"/>
      <c r="E15" s="73">
        <v>0</v>
      </c>
      <c r="F15" s="74"/>
      <c r="G15" s="39" t="s">
        <v>52</v>
      </c>
      <c r="H15" s="40">
        <f>(56.25*H14)/100</f>
        <v>1.5</v>
      </c>
      <c r="I15" s="40">
        <f t="shared" ref="I15:V15" si="1">(56.25*I14)/100</f>
        <v>1.6875</v>
      </c>
      <c r="J15" s="40">
        <f t="shared" si="1"/>
        <v>0.75</v>
      </c>
      <c r="K15" s="40">
        <f t="shared" si="1"/>
        <v>0.75</v>
      </c>
      <c r="L15" s="40">
        <f t="shared" si="1"/>
        <v>0.9375</v>
      </c>
      <c r="M15" s="40">
        <f t="shared" si="1"/>
        <v>0.9375</v>
      </c>
      <c r="N15" s="40">
        <f>(56.25*N14)/100</f>
        <v>0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27">
        <v>6</v>
      </c>
      <c r="B16" s="33">
        <v>170301130006</v>
      </c>
      <c r="C16" s="73">
        <v>39</v>
      </c>
      <c r="D16" s="73"/>
      <c r="E16" s="73">
        <v>27</v>
      </c>
      <c r="F16" s="74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27">
        <v>7</v>
      </c>
      <c r="B17" s="33">
        <v>170301130008</v>
      </c>
      <c r="C17" s="73">
        <v>36</v>
      </c>
      <c r="D17" s="73"/>
      <c r="E17" s="73">
        <v>14</v>
      </c>
      <c r="F17" s="74"/>
    </row>
    <row r="18" spans="1:22" ht="25" customHeight="1" x14ac:dyDescent="0.35">
      <c r="A18" s="27">
        <v>8</v>
      </c>
      <c r="B18" s="33">
        <v>170301130010</v>
      </c>
      <c r="C18" s="73">
        <v>36</v>
      </c>
      <c r="D18" s="73"/>
      <c r="E18" s="73">
        <v>13</v>
      </c>
      <c r="F18" s="74"/>
    </row>
    <row r="19" spans="1:22" ht="25" customHeight="1" x14ac:dyDescent="0.35">
      <c r="A19" s="27">
        <v>9</v>
      </c>
      <c r="B19" s="33">
        <v>170301130011</v>
      </c>
      <c r="C19" s="73">
        <v>35</v>
      </c>
      <c r="D19" s="73"/>
      <c r="E19" s="73">
        <v>3</v>
      </c>
      <c r="F19" s="74"/>
    </row>
    <row r="20" spans="1:22" ht="25" customHeight="1" x14ac:dyDescent="0.35">
      <c r="A20" s="27">
        <v>10</v>
      </c>
      <c r="B20" s="33">
        <v>170301130012</v>
      </c>
      <c r="C20" s="73">
        <v>37</v>
      </c>
      <c r="D20" s="73"/>
      <c r="E20" s="73">
        <v>18</v>
      </c>
      <c r="F20" s="74"/>
      <c r="J20" s="28"/>
      <c r="K20" s="28"/>
    </row>
    <row r="21" spans="1:22" ht="31.5" customHeight="1" x14ac:dyDescent="0.35">
      <c r="A21" s="27">
        <v>11</v>
      </c>
      <c r="B21" s="33">
        <v>170301130013</v>
      </c>
      <c r="C21" s="73">
        <v>38</v>
      </c>
      <c r="D21" s="73"/>
      <c r="E21" s="73">
        <v>17</v>
      </c>
      <c r="F21" s="74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27">
        <v>12</v>
      </c>
      <c r="B22" s="33">
        <v>170301130014</v>
      </c>
      <c r="C22" s="73">
        <v>35</v>
      </c>
      <c r="D22" s="73"/>
      <c r="E22" s="73">
        <v>9</v>
      </c>
      <c r="F22" s="74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27">
        <v>13</v>
      </c>
      <c r="B23" s="33">
        <v>170301130015</v>
      </c>
      <c r="C23" s="73">
        <v>36</v>
      </c>
      <c r="D23" s="73"/>
      <c r="E23" s="73">
        <v>1</v>
      </c>
      <c r="F23" s="74"/>
      <c r="H23" s="27"/>
      <c r="N23" s="28"/>
      <c r="O23" s="28"/>
      <c r="P23" s="28"/>
      <c r="Q23" s="28"/>
      <c r="R23" s="28"/>
    </row>
    <row r="24" spans="1:22" ht="25" customHeight="1" x14ac:dyDescent="0.35">
      <c r="A24" s="27">
        <v>14</v>
      </c>
      <c r="B24" s="33">
        <v>170301130017</v>
      </c>
      <c r="C24" s="73">
        <v>35</v>
      </c>
      <c r="D24" s="73"/>
      <c r="E24" s="73">
        <v>2</v>
      </c>
      <c r="F24" s="7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27">
        <v>15</v>
      </c>
      <c r="B25" s="33">
        <v>170301130019</v>
      </c>
      <c r="C25" s="73">
        <v>35</v>
      </c>
      <c r="D25" s="73"/>
      <c r="E25" s="73">
        <v>1</v>
      </c>
      <c r="F25" s="7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27">
        <v>16</v>
      </c>
      <c r="B26" s="33">
        <v>170101130001</v>
      </c>
      <c r="C26" s="73">
        <v>31</v>
      </c>
      <c r="D26" s="73"/>
      <c r="E26" s="73">
        <v>14</v>
      </c>
      <c r="F26" s="7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27">
        <v>17</v>
      </c>
      <c r="B27" s="33">
        <v>170101130003</v>
      </c>
      <c r="C27" s="73">
        <v>21</v>
      </c>
      <c r="D27" s="73"/>
      <c r="E27" s="73">
        <v>2</v>
      </c>
      <c r="F27" s="7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27">
        <v>18</v>
      </c>
      <c r="B28" s="33">
        <v>170101130004</v>
      </c>
      <c r="C28" s="73">
        <v>28</v>
      </c>
      <c r="D28" s="73"/>
      <c r="E28" s="73">
        <v>26</v>
      </c>
      <c r="F28" s="7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27">
        <v>19</v>
      </c>
      <c r="B29" s="33">
        <v>170101130007</v>
      </c>
      <c r="C29" s="73">
        <v>31</v>
      </c>
      <c r="D29" s="73"/>
      <c r="E29" s="73">
        <v>17</v>
      </c>
      <c r="F29" s="7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27">
        <v>20</v>
      </c>
      <c r="B30" s="33">
        <v>170101130008</v>
      </c>
      <c r="C30" s="73">
        <v>37</v>
      </c>
      <c r="D30" s="73"/>
      <c r="E30" s="73">
        <v>16</v>
      </c>
      <c r="F30" s="7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27">
        <v>21</v>
      </c>
      <c r="B31" s="33">
        <v>170101130009</v>
      </c>
      <c r="C31" s="73">
        <v>25</v>
      </c>
      <c r="D31" s="73"/>
      <c r="E31" s="73">
        <v>22</v>
      </c>
      <c r="F31" s="7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27">
        <v>22</v>
      </c>
      <c r="B32" s="33">
        <v>170101130011</v>
      </c>
      <c r="C32" s="73">
        <v>22</v>
      </c>
      <c r="D32" s="73"/>
      <c r="E32" s="73">
        <v>7</v>
      </c>
      <c r="F32" s="7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27">
        <v>23</v>
      </c>
      <c r="B33" s="33">
        <v>170101130012</v>
      </c>
      <c r="C33" s="73">
        <v>19</v>
      </c>
      <c r="D33" s="73"/>
      <c r="E33" s="73">
        <v>4</v>
      </c>
      <c r="F33" s="7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27">
        <v>24</v>
      </c>
      <c r="B34" s="33">
        <v>170101130013</v>
      </c>
      <c r="C34" s="73">
        <v>31</v>
      </c>
      <c r="D34" s="73"/>
      <c r="E34" s="73">
        <v>40</v>
      </c>
      <c r="F34" s="7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27">
        <v>25</v>
      </c>
      <c r="B35" s="33">
        <v>170101130014</v>
      </c>
      <c r="C35" s="73">
        <v>28</v>
      </c>
      <c r="D35" s="73"/>
      <c r="E35" s="73">
        <v>6</v>
      </c>
      <c r="F35" s="7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27">
        <v>26</v>
      </c>
      <c r="B36" s="33">
        <v>170101130015</v>
      </c>
      <c r="C36" s="73">
        <v>21</v>
      </c>
      <c r="D36" s="73"/>
      <c r="E36" s="73">
        <v>30</v>
      </c>
      <c r="F36" s="74"/>
    </row>
    <row r="37" spans="1:23" ht="25" customHeight="1" x14ac:dyDescent="0.35">
      <c r="A37" s="27">
        <v>27</v>
      </c>
      <c r="B37" s="33">
        <v>170101130016</v>
      </c>
      <c r="C37" s="73">
        <v>31</v>
      </c>
      <c r="D37" s="73"/>
      <c r="E37" s="73">
        <v>23</v>
      </c>
      <c r="F37" s="74"/>
    </row>
    <row r="38" spans="1:23" ht="25" customHeight="1" x14ac:dyDescent="0.35">
      <c r="A38" s="27">
        <v>28</v>
      </c>
      <c r="B38" s="33">
        <v>170101130017</v>
      </c>
      <c r="C38" s="73">
        <v>39</v>
      </c>
      <c r="D38" s="73"/>
      <c r="E38" s="73">
        <v>28</v>
      </c>
      <c r="F38" s="7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27">
        <v>29</v>
      </c>
      <c r="B39" s="33">
        <v>170101130018</v>
      </c>
      <c r="C39" s="73">
        <v>37</v>
      </c>
      <c r="D39" s="73"/>
      <c r="E39" s="73">
        <v>34</v>
      </c>
      <c r="F39" s="7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27">
        <v>30</v>
      </c>
      <c r="B40" s="33">
        <v>170101130019</v>
      </c>
      <c r="C40" s="73">
        <v>0</v>
      </c>
      <c r="D40" s="73"/>
      <c r="E40" s="73">
        <v>0</v>
      </c>
      <c r="F40" s="7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27">
        <v>31</v>
      </c>
      <c r="B41" s="33">
        <v>170101130020</v>
      </c>
      <c r="C41" s="73">
        <v>16</v>
      </c>
      <c r="D41" s="73"/>
      <c r="E41" s="73">
        <v>0</v>
      </c>
      <c r="F41" s="7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27">
        <v>32</v>
      </c>
      <c r="B42" s="33">
        <v>170101130025</v>
      </c>
      <c r="C42" s="73">
        <v>0</v>
      </c>
      <c r="D42" s="73"/>
      <c r="E42" s="73">
        <v>0</v>
      </c>
      <c r="F42" s="7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27">
        <v>33</v>
      </c>
      <c r="B43" s="33">
        <v>170101130026</v>
      </c>
      <c r="C43" s="73">
        <v>34</v>
      </c>
      <c r="D43" s="73"/>
      <c r="E43" s="73">
        <v>33</v>
      </c>
      <c r="F43" s="7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27">
        <v>34</v>
      </c>
      <c r="B44" s="33">
        <v>170101130027</v>
      </c>
      <c r="C44" s="73">
        <v>0</v>
      </c>
      <c r="D44" s="73"/>
      <c r="E44" s="73">
        <v>0</v>
      </c>
      <c r="F44" s="7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27">
        <v>35</v>
      </c>
      <c r="B45" s="33">
        <v>170101130028</v>
      </c>
      <c r="C45" s="73">
        <v>22</v>
      </c>
      <c r="D45" s="73"/>
      <c r="E45" s="73">
        <v>31</v>
      </c>
      <c r="F45" s="7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27">
        <v>36</v>
      </c>
      <c r="B46" s="33">
        <v>170101130029</v>
      </c>
      <c r="C46" s="73">
        <v>21</v>
      </c>
      <c r="D46" s="73"/>
      <c r="E46" s="73">
        <v>4</v>
      </c>
      <c r="F46" s="7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27">
        <v>37</v>
      </c>
      <c r="B47" s="33">
        <v>170101130030</v>
      </c>
      <c r="C47" s="73">
        <v>0</v>
      </c>
      <c r="D47" s="73"/>
      <c r="E47" s="73">
        <v>0</v>
      </c>
      <c r="F47" s="7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27">
        <v>38</v>
      </c>
      <c r="B48" s="33">
        <v>170101130031</v>
      </c>
      <c r="C48" s="73">
        <v>27</v>
      </c>
      <c r="D48" s="73"/>
      <c r="E48" s="73">
        <v>15</v>
      </c>
      <c r="F48" s="74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27">
        <v>39</v>
      </c>
      <c r="B49" s="33">
        <v>170101130032</v>
      </c>
      <c r="C49" s="73">
        <v>19</v>
      </c>
      <c r="D49" s="73"/>
      <c r="E49" s="73">
        <v>6</v>
      </c>
      <c r="F49" s="74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27">
        <v>40</v>
      </c>
      <c r="B50" s="33">
        <v>170101130033</v>
      </c>
      <c r="C50" s="73">
        <v>19</v>
      </c>
      <c r="D50" s="73"/>
      <c r="E50" s="73">
        <v>1</v>
      </c>
      <c r="F50" s="74"/>
    </row>
    <row r="51" spans="1:22" ht="25" customHeight="1" x14ac:dyDescent="0.35">
      <c r="A51" s="27">
        <v>41</v>
      </c>
      <c r="B51" s="33">
        <v>170101130035</v>
      </c>
      <c r="C51" s="73">
        <v>19</v>
      </c>
      <c r="D51" s="73"/>
      <c r="E51" s="73">
        <v>1</v>
      </c>
      <c r="F51" s="74"/>
    </row>
    <row r="52" spans="1:22" ht="25" customHeight="1" x14ac:dyDescent="0.35">
      <c r="A52" s="27">
        <v>42</v>
      </c>
      <c r="B52" s="33">
        <v>170101130036</v>
      </c>
      <c r="C52" s="73">
        <v>22</v>
      </c>
      <c r="D52" s="73"/>
      <c r="E52" s="73">
        <v>6</v>
      </c>
      <c r="F52" s="74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27">
        <v>43</v>
      </c>
      <c r="B53" s="33">
        <v>170101130037</v>
      </c>
      <c r="C53" s="73">
        <v>24</v>
      </c>
      <c r="D53" s="73"/>
      <c r="E53" s="73">
        <v>17</v>
      </c>
      <c r="F53" s="74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27">
        <v>44</v>
      </c>
      <c r="B54" s="33">
        <v>170101130038</v>
      </c>
      <c r="C54" s="73">
        <v>34</v>
      </c>
      <c r="D54" s="73"/>
      <c r="E54" s="73">
        <v>18</v>
      </c>
      <c r="F54" s="74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A55" s="27">
        <v>45</v>
      </c>
      <c r="B55" s="33">
        <v>170101130019</v>
      </c>
      <c r="C55" s="73">
        <v>0</v>
      </c>
      <c r="D55" s="73"/>
      <c r="E55" s="73">
        <v>0</v>
      </c>
      <c r="F55" s="74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A56" s="27">
        <v>46</v>
      </c>
      <c r="B56" s="33">
        <v>170101130020</v>
      </c>
      <c r="C56" s="73">
        <v>16</v>
      </c>
      <c r="D56" s="73"/>
      <c r="E56" s="73">
        <v>0</v>
      </c>
      <c r="F56" s="74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A57" s="27">
        <v>47</v>
      </c>
      <c r="B57" s="33">
        <v>170101130025</v>
      </c>
      <c r="C57" s="73">
        <v>0</v>
      </c>
      <c r="D57" s="73"/>
      <c r="E57" s="73">
        <v>0</v>
      </c>
      <c r="F57" s="74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A58" s="27">
        <v>48</v>
      </c>
      <c r="B58" s="33">
        <v>170101130026</v>
      </c>
      <c r="C58" s="73">
        <v>34</v>
      </c>
      <c r="D58" s="73"/>
      <c r="E58" s="73">
        <v>33</v>
      </c>
      <c r="F58" s="74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A59" s="27">
        <v>49</v>
      </c>
      <c r="B59" s="33">
        <v>170101130027</v>
      </c>
      <c r="C59" s="73">
        <v>0</v>
      </c>
      <c r="D59" s="73"/>
      <c r="E59" s="73">
        <v>0</v>
      </c>
      <c r="F59" s="74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A60" s="27">
        <v>50</v>
      </c>
      <c r="B60" s="33">
        <v>170101130028</v>
      </c>
      <c r="C60" s="73">
        <v>22</v>
      </c>
      <c r="D60" s="73"/>
      <c r="E60" s="73">
        <v>31</v>
      </c>
      <c r="F60" s="74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A61" s="27">
        <v>51</v>
      </c>
      <c r="B61" s="33">
        <v>170101130029</v>
      </c>
      <c r="C61" s="73">
        <v>21</v>
      </c>
      <c r="D61" s="73"/>
      <c r="E61" s="73">
        <v>4</v>
      </c>
      <c r="F61" s="74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A62" s="27">
        <v>52</v>
      </c>
      <c r="B62" s="33">
        <v>170101130030</v>
      </c>
      <c r="C62" s="73">
        <v>0</v>
      </c>
      <c r="D62" s="73"/>
      <c r="E62" s="73">
        <v>0</v>
      </c>
      <c r="F62" s="74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A63" s="27">
        <v>53</v>
      </c>
      <c r="B63" s="33">
        <v>170101130031</v>
      </c>
      <c r="C63" s="73">
        <v>27</v>
      </c>
      <c r="D63" s="73"/>
      <c r="E63" s="73">
        <v>15</v>
      </c>
      <c r="F63" s="74"/>
    </row>
    <row r="64" spans="1:22" ht="25" customHeight="1" x14ac:dyDescent="0.35">
      <c r="A64" s="27">
        <v>54</v>
      </c>
      <c r="B64" s="33">
        <v>170101130032</v>
      </c>
      <c r="C64" s="73">
        <v>19</v>
      </c>
      <c r="D64" s="73"/>
      <c r="E64" s="73">
        <v>6</v>
      </c>
      <c r="F64" s="74"/>
    </row>
    <row r="65" spans="1:9" ht="25" customHeight="1" x14ac:dyDescent="0.35">
      <c r="A65" s="27">
        <v>55</v>
      </c>
      <c r="B65" s="33">
        <v>170101130033</v>
      </c>
      <c r="C65" s="73">
        <v>19</v>
      </c>
      <c r="D65" s="73"/>
      <c r="E65" s="73">
        <v>1</v>
      </c>
      <c r="F65" s="74"/>
    </row>
    <row r="66" spans="1:9" ht="25" customHeight="1" x14ac:dyDescent="0.35">
      <c r="A66" s="27">
        <v>56</v>
      </c>
      <c r="B66" s="33">
        <v>170101130035</v>
      </c>
      <c r="C66" s="73">
        <v>19</v>
      </c>
      <c r="D66" s="73"/>
      <c r="E66" s="73">
        <v>1</v>
      </c>
      <c r="F66" s="74"/>
    </row>
    <row r="67" spans="1:9" ht="25" customHeight="1" x14ac:dyDescent="0.35">
      <c r="A67" s="27">
        <v>57</v>
      </c>
      <c r="B67" s="33">
        <v>170101130036</v>
      </c>
      <c r="C67" s="73">
        <v>22</v>
      </c>
      <c r="D67" s="73"/>
      <c r="E67" s="73">
        <v>6</v>
      </c>
      <c r="F67" s="74"/>
    </row>
    <row r="68" spans="1:9" ht="25" customHeight="1" x14ac:dyDescent="0.35">
      <c r="A68" s="27">
        <v>58</v>
      </c>
      <c r="B68" s="33">
        <v>170101130037</v>
      </c>
      <c r="C68" s="73">
        <v>24</v>
      </c>
      <c r="D68" s="73"/>
      <c r="E68" s="73">
        <v>17</v>
      </c>
      <c r="F68" s="74"/>
    </row>
    <row r="69" spans="1:9" ht="25" customHeight="1" x14ac:dyDescent="0.35">
      <c r="A69" s="27">
        <v>59</v>
      </c>
      <c r="B69" s="33">
        <v>170101130038</v>
      </c>
      <c r="C69" s="73">
        <v>34</v>
      </c>
      <c r="D69" s="73"/>
      <c r="E69" s="73">
        <v>18</v>
      </c>
      <c r="F69" s="74"/>
    </row>
    <row r="70" spans="1:9" ht="25" customHeight="1" x14ac:dyDescent="0.35">
      <c r="B70" s="33"/>
      <c r="C70" s="55"/>
      <c r="D70" s="55"/>
      <c r="E70" s="55"/>
      <c r="F70" s="56"/>
    </row>
    <row r="71" spans="1:9" ht="25" customHeight="1" x14ac:dyDescent="0.35">
      <c r="B71" s="33"/>
      <c r="C71" s="55"/>
      <c r="D71" s="55"/>
      <c r="E71" s="55"/>
      <c r="F71" s="56"/>
    </row>
    <row r="72" spans="1:9" ht="25" customHeight="1" x14ac:dyDescent="0.35">
      <c r="B72" s="33"/>
      <c r="C72" s="55"/>
      <c r="D72" s="55"/>
      <c r="E72" s="55"/>
      <c r="F72" s="56"/>
    </row>
    <row r="73" spans="1:9" ht="25" customHeight="1" x14ac:dyDescent="0.35">
      <c r="B73" s="33"/>
      <c r="C73" s="55"/>
      <c r="D73" s="55"/>
      <c r="E73" s="55"/>
      <c r="F73" s="56"/>
    </row>
    <row r="74" spans="1:9" ht="25" customHeight="1" x14ac:dyDescent="0.35">
      <c r="B74" s="33"/>
      <c r="C74" s="55"/>
      <c r="D74" s="55"/>
      <c r="E74" s="55"/>
      <c r="F74" s="56"/>
    </row>
    <row r="75" spans="1:9" ht="25" customHeight="1" x14ac:dyDescent="0.35">
      <c r="B75" s="33"/>
      <c r="C75" s="55"/>
      <c r="D75" s="55"/>
      <c r="E75" s="55"/>
      <c r="F75" s="56"/>
    </row>
    <row r="76" spans="1:9" ht="25" customHeight="1" x14ac:dyDescent="0.35">
      <c r="B76" s="33"/>
      <c r="C76" s="55"/>
      <c r="D76" s="55"/>
      <c r="E76" s="55"/>
      <c r="F76" s="56"/>
    </row>
    <row r="77" spans="1:9" ht="25" customHeight="1" x14ac:dyDescent="0.35">
      <c r="B77" s="33"/>
      <c r="C77" s="55"/>
      <c r="D77" s="55"/>
      <c r="E77" s="55"/>
      <c r="F77" s="56"/>
    </row>
    <row r="78" spans="1:9" ht="25" customHeight="1" x14ac:dyDescent="0.35">
      <c r="B78" s="33"/>
      <c r="C78" s="55"/>
      <c r="D78" s="55"/>
      <c r="E78" s="55"/>
      <c r="F78" s="56"/>
    </row>
    <row r="79" spans="1:9" ht="25" customHeight="1" x14ac:dyDescent="0.35">
      <c r="B79" s="33"/>
      <c r="C79" s="55"/>
      <c r="D79" s="55"/>
      <c r="E79" s="55"/>
      <c r="F79" s="56"/>
      <c r="G79" s="59"/>
    </row>
    <row r="80" spans="1:9" ht="25" customHeight="1" x14ac:dyDescent="0.35">
      <c r="B80" s="33"/>
      <c r="C80" s="57"/>
      <c r="D80" s="57"/>
      <c r="E80" s="57"/>
      <c r="F80" s="58"/>
      <c r="G80" s="59"/>
      <c r="H80"/>
      <c r="I80"/>
    </row>
    <row r="81" spans="1:23" ht="25" customHeight="1" x14ac:dyDescent="0.35">
      <c r="B81" s="33"/>
      <c r="C81" s="57"/>
      <c r="D81" s="57"/>
      <c r="E81" s="57"/>
      <c r="F81" s="58"/>
      <c r="G81" s="59"/>
      <c r="H81"/>
      <c r="I81"/>
    </row>
    <row r="82" spans="1:23" ht="25" customHeight="1" x14ac:dyDescent="0.35">
      <c r="B82" s="33"/>
      <c r="C82" s="55"/>
      <c r="D82" s="55"/>
      <c r="E82" s="55"/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87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85</v>
      </c>
      <c r="B4" s="116"/>
      <c r="C4" s="116"/>
      <c r="D4" s="116"/>
      <c r="E4" s="11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86</v>
      </c>
      <c r="B5" s="116"/>
      <c r="C5" s="116"/>
      <c r="D5" s="116"/>
      <c r="E5" s="116"/>
      <c r="F5" s="3"/>
      <c r="G5" s="4" t="s">
        <v>14</v>
      </c>
      <c r="H5" s="11">
        <f>D10</f>
        <v>90.909090909090907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/>
      <c r="B6" s="14" t="s">
        <v>16</v>
      </c>
      <c r="C6" s="48" t="s">
        <v>17</v>
      </c>
      <c r="D6" s="16">
        <f>COUNTA(C11:C111)</f>
        <v>44</v>
      </c>
      <c r="E6" s="48" t="s">
        <v>18</v>
      </c>
      <c r="F6" s="16">
        <f>COUNTA(E11:E111)</f>
        <v>44</v>
      </c>
      <c r="G6" s="4" t="s">
        <v>19</v>
      </c>
      <c r="H6" s="17">
        <f>F10</f>
        <v>90.909090909090907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/>
      <c r="B7" s="14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90.909090909090907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/>
      <c r="B8" s="14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</row>
    <row r="9" spans="1:23" ht="25" customHeight="1" x14ac:dyDescent="0.35">
      <c r="A9"/>
      <c r="B9" s="14" t="s">
        <v>30</v>
      </c>
      <c r="C9" s="21" t="s">
        <v>31</v>
      </c>
      <c r="D9" s="21">
        <f>COUNTIF(C11:C100,"&gt;="&amp;D8)</f>
        <v>40</v>
      </c>
      <c r="E9" s="21" t="s">
        <v>31</v>
      </c>
      <c r="F9" s="21">
        <f>COUNTIF(E11:E100,"&gt;="&amp;F8)</f>
        <v>40</v>
      </c>
      <c r="H9" s="28"/>
      <c r="I9" s="28"/>
    </row>
    <row r="10" spans="1:23" ht="25" customHeight="1" x14ac:dyDescent="0.35">
      <c r="B10" s="14" t="s">
        <v>32</v>
      </c>
      <c r="C10" s="21">
        <v>50</v>
      </c>
      <c r="D10" s="21">
        <f>(D9/D6)*100</f>
        <v>90.909090909090907</v>
      </c>
      <c r="E10" s="49">
        <v>50</v>
      </c>
      <c r="F10" s="21">
        <f>(F9/F6)*100</f>
        <v>90.909090909090907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27">
        <v>1</v>
      </c>
      <c r="B11" s="33">
        <v>170301130001</v>
      </c>
      <c r="C11" s="50">
        <v>46</v>
      </c>
      <c r="D11" s="50"/>
      <c r="E11" s="50">
        <v>46</v>
      </c>
      <c r="F11" s="51"/>
      <c r="G11" s="36" t="s">
        <v>48</v>
      </c>
      <c r="H11" s="4">
        <v>3</v>
      </c>
      <c r="I11" s="4">
        <v>3</v>
      </c>
      <c r="J11" s="6">
        <v>1</v>
      </c>
      <c r="K11" s="6">
        <v>1</v>
      </c>
      <c r="L11" s="6">
        <v>2</v>
      </c>
      <c r="M11" s="6">
        <v>3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3</v>
      </c>
      <c r="U11" s="6">
        <v>0</v>
      </c>
      <c r="V11" s="6">
        <v>3</v>
      </c>
    </row>
    <row r="12" spans="1:23" ht="25" customHeight="1" x14ac:dyDescent="0.35">
      <c r="A12" s="27">
        <v>2</v>
      </c>
      <c r="B12" s="33">
        <v>170301130002</v>
      </c>
      <c r="C12" s="50">
        <v>40</v>
      </c>
      <c r="D12" s="50"/>
      <c r="E12" s="50">
        <v>40</v>
      </c>
      <c r="F12" s="51"/>
      <c r="G12" s="36" t="s">
        <v>49</v>
      </c>
      <c r="H12" s="52">
        <v>3</v>
      </c>
      <c r="I12" s="4">
        <v>2</v>
      </c>
      <c r="J12" s="6">
        <v>2</v>
      </c>
      <c r="K12" s="6">
        <v>3</v>
      </c>
      <c r="L12" s="6">
        <v>2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3</v>
      </c>
      <c r="U12" s="6">
        <v>0</v>
      </c>
      <c r="V12" s="6">
        <v>3</v>
      </c>
    </row>
    <row r="13" spans="1:23" ht="25" customHeight="1" x14ac:dyDescent="0.35">
      <c r="A13" s="27">
        <v>3</v>
      </c>
      <c r="B13" s="33">
        <v>170301130003</v>
      </c>
      <c r="C13" s="50">
        <v>35</v>
      </c>
      <c r="D13" s="50"/>
      <c r="E13" s="50">
        <v>45</v>
      </c>
      <c r="F13" s="51"/>
      <c r="G13" s="36" t="s">
        <v>50</v>
      </c>
      <c r="H13" s="52">
        <v>2</v>
      </c>
      <c r="I13" s="4">
        <v>1</v>
      </c>
      <c r="J13" s="6">
        <v>1</v>
      </c>
      <c r="K13" s="6">
        <v>1</v>
      </c>
      <c r="L13" s="6">
        <v>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</v>
      </c>
      <c r="U13" s="6">
        <v>0</v>
      </c>
      <c r="V13" s="6">
        <v>2</v>
      </c>
    </row>
    <row r="14" spans="1:23" ht="35.5" customHeight="1" x14ac:dyDescent="0.35">
      <c r="A14" s="27">
        <v>4</v>
      </c>
      <c r="B14" s="33">
        <v>170301130004</v>
      </c>
      <c r="C14" s="50">
        <v>44</v>
      </c>
      <c r="D14" s="50"/>
      <c r="E14" s="50">
        <v>48</v>
      </c>
      <c r="F14" s="51"/>
      <c r="G14" s="37" t="s">
        <v>51</v>
      </c>
      <c r="H14" s="38">
        <f>AVERAGE(H11:H13)</f>
        <v>2.6666666666666665</v>
      </c>
      <c r="I14" s="38">
        <f>AVERAGE(I13)</f>
        <v>1</v>
      </c>
      <c r="J14" s="38">
        <f t="shared" ref="J14:V14" si="0">AVERAGE(J11:J13)</f>
        <v>1.3333333333333333</v>
      </c>
      <c r="K14" s="38">
        <f>AVERAGE(K11:K13)</f>
        <v>1.6666666666666667</v>
      </c>
      <c r="L14" s="38">
        <f t="shared" si="0"/>
        <v>1.6666666666666667</v>
      </c>
      <c r="M14" s="38">
        <f t="shared" si="0"/>
        <v>1.6666666666666667</v>
      </c>
      <c r="N14" s="38">
        <f>AVERAGE(N11:N13)</f>
        <v>0</v>
      </c>
      <c r="O14" s="38">
        <f>AVERAGE(O11:O13)</f>
        <v>0</v>
      </c>
      <c r="P14" s="38"/>
      <c r="Q14" s="38">
        <f t="shared" si="0"/>
        <v>0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27">
        <v>5</v>
      </c>
      <c r="B15" s="33">
        <v>170301130005</v>
      </c>
      <c r="C15" s="50">
        <v>41</v>
      </c>
      <c r="D15" s="50"/>
      <c r="E15" s="50">
        <v>34</v>
      </c>
      <c r="F15" s="51"/>
      <c r="G15" s="39" t="s">
        <v>52</v>
      </c>
      <c r="H15" s="40">
        <f>(56.25*H14)/100</f>
        <v>1.5</v>
      </c>
      <c r="I15" s="40">
        <f t="shared" ref="I15:V15" si="1">(56.25*I14)/100</f>
        <v>0.5625</v>
      </c>
      <c r="J15" s="40">
        <f t="shared" si="1"/>
        <v>0.75</v>
      </c>
      <c r="K15" s="40">
        <f t="shared" si="1"/>
        <v>0.9375</v>
      </c>
      <c r="L15" s="40">
        <f t="shared" si="1"/>
        <v>0.9375</v>
      </c>
      <c r="M15" s="40">
        <f t="shared" si="1"/>
        <v>0.9375</v>
      </c>
      <c r="N15" s="40">
        <f>(56.25*N14)/100</f>
        <v>0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27">
        <v>6</v>
      </c>
      <c r="B16" s="33">
        <v>170301130006</v>
      </c>
      <c r="C16" s="50">
        <v>48</v>
      </c>
      <c r="D16" s="50"/>
      <c r="E16" s="50">
        <v>47</v>
      </c>
      <c r="F16" s="51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27">
        <v>7</v>
      </c>
      <c r="B17" s="33">
        <v>170301130008</v>
      </c>
      <c r="C17" s="50">
        <v>41</v>
      </c>
      <c r="D17" s="50"/>
      <c r="E17" s="50">
        <v>41</v>
      </c>
      <c r="F17" s="51"/>
    </row>
    <row r="18" spans="1:22" ht="25" customHeight="1" x14ac:dyDescent="0.35">
      <c r="A18" s="27">
        <v>8</v>
      </c>
      <c r="B18" s="33">
        <v>170301130010</v>
      </c>
      <c r="C18" s="50">
        <v>41</v>
      </c>
      <c r="D18" s="50"/>
      <c r="E18" s="50">
        <v>41</v>
      </c>
      <c r="F18" s="51"/>
    </row>
    <row r="19" spans="1:22" ht="25" customHeight="1" x14ac:dyDescent="0.35">
      <c r="A19" s="27">
        <v>9</v>
      </c>
      <c r="B19" s="33">
        <v>170301130011</v>
      </c>
      <c r="C19" s="50">
        <v>35</v>
      </c>
      <c r="D19" s="50"/>
      <c r="E19" s="50">
        <v>40</v>
      </c>
      <c r="F19" s="51"/>
    </row>
    <row r="20" spans="1:22" ht="25" customHeight="1" x14ac:dyDescent="0.35">
      <c r="A20" s="27">
        <v>10</v>
      </c>
      <c r="B20" s="33">
        <v>170301130012</v>
      </c>
      <c r="C20" s="50">
        <v>43</v>
      </c>
      <c r="D20" s="50"/>
      <c r="E20" s="50">
        <v>40</v>
      </c>
      <c r="F20" s="51"/>
      <c r="J20" s="28"/>
      <c r="K20" s="28"/>
    </row>
    <row r="21" spans="1:22" ht="31.5" customHeight="1" x14ac:dyDescent="0.35">
      <c r="A21" s="27">
        <v>11</v>
      </c>
      <c r="B21" s="33">
        <v>170301130013</v>
      </c>
      <c r="C21" s="50">
        <v>45</v>
      </c>
      <c r="D21" s="50"/>
      <c r="E21" s="50">
        <v>46</v>
      </c>
      <c r="F21" s="51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27">
        <v>12</v>
      </c>
      <c r="B22" s="33">
        <v>170301130014</v>
      </c>
      <c r="C22" s="50">
        <v>40</v>
      </c>
      <c r="D22" s="50"/>
      <c r="E22" s="50">
        <v>35</v>
      </c>
      <c r="F22" s="51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27">
        <v>13</v>
      </c>
      <c r="B23" s="33">
        <v>170301130015</v>
      </c>
      <c r="C23" s="50">
        <v>44</v>
      </c>
      <c r="D23" s="50"/>
      <c r="E23" s="50">
        <v>48</v>
      </c>
      <c r="F23" s="51"/>
      <c r="H23" s="27"/>
      <c r="N23" s="28"/>
      <c r="O23" s="28"/>
      <c r="P23" s="28"/>
      <c r="Q23" s="28"/>
      <c r="R23" s="28"/>
    </row>
    <row r="24" spans="1:22" ht="25" customHeight="1" x14ac:dyDescent="0.35">
      <c r="A24" s="27">
        <v>14</v>
      </c>
      <c r="B24" s="33">
        <v>170301130017</v>
      </c>
      <c r="C24" s="50">
        <v>38</v>
      </c>
      <c r="D24" s="50"/>
      <c r="E24" s="50">
        <v>38</v>
      </c>
      <c r="F24" s="5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27">
        <v>15</v>
      </c>
      <c r="B25" s="33">
        <v>170301130019</v>
      </c>
      <c r="C25" s="50">
        <v>41</v>
      </c>
      <c r="D25" s="50"/>
      <c r="E25" s="50">
        <v>40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27">
        <v>16</v>
      </c>
      <c r="B26" s="33">
        <v>170101130001</v>
      </c>
      <c r="C26" s="57">
        <v>40</v>
      </c>
      <c r="D26" s="57"/>
      <c r="E26" s="57">
        <v>40</v>
      </c>
      <c r="F26" s="58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27">
        <v>17</v>
      </c>
      <c r="B27" s="33">
        <v>170101130003</v>
      </c>
      <c r="C27" s="57">
        <v>40</v>
      </c>
      <c r="D27" s="57"/>
      <c r="E27" s="57">
        <v>40</v>
      </c>
      <c r="F27" s="58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27">
        <v>18</v>
      </c>
      <c r="B28" s="33">
        <v>170101130004</v>
      </c>
      <c r="C28" s="57">
        <v>0</v>
      </c>
      <c r="D28" s="57"/>
      <c r="E28" s="57">
        <v>0</v>
      </c>
      <c r="F28" s="5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27">
        <v>19</v>
      </c>
      <c r="B29" s="33">
        <v>170101130005</v>
      </c>
      <c r="C29" s="57">
        <v>40</v>
      </c>
      <c r="D29" s="57"/>
      <c r="E29" s="57">
        <v>40</v>
      </c>
      <c r="F29" s="58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27">
        <v>20</v>
      </c>
      <c r="B30" s="33">
        <v>170101130007</v>
      </c>
      <c r="C30" s="57">
        <v>48</v>
      </c>
      <c r="D30" s="57"/>
      <c r="E30" s="57">
        <v>48</v>
      </c>
      <c r="F30" s="58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27">
        <v>21</v>
      </c>
      <c r="B31" s="33">
        <v>170101130008</v>
      </c>
      <c r="C31" s="57">
        <v>40</v>
      </c>
      <c r="D31" s="57"/>
      <c r="E31" s="57">
        <v>40</v>
      </c>
      <c r="F31" s="58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27">
        <v>22</v>
      </c>
      <c r="B32" s="33">
        <v>170101130009</v>
      </c>
      <c r="C32" s="57">
        <v>40</v>
      </c>
      <c r="D32" s="57"/>
      <c r="E32" s="57">
        <v>40</v>
      </c>
      <c r="F32" s="58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27">
        <v>23</v>
      </c>
      <c r="B33" s="33">
        <v>170101130011</v>
      </c>
      <c r="C33" s="57">
        <v>35</v>
      </c>
      <c r="D33" s="57"/>
      <c r="E33" s="57">
        <v>35</v>
      </c>
      <c r="F33" s="58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27">
        <v>24</v>
      </c>
      <c r="B34" s="33">
        <v>170101130012</v>
      </c>
      <c r="C34" s="57">
        <v>40</v>
      </c>
      <c r="D34" s="57"/>
      <c r="E34" s="57">
        <v>40</v>
      </c>
      <c r="F34" s="58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27">
        <v>25</v>
      </c>
      <c r="B35" s="33">
        <v>170101130013</v>
      </c>
      <c r="C35" s="57">
        <v>40</v>
      </c>
      <c r="D35" s="57"/>
      <c r="E35" s="57">
        <v>40</v>
      </c>
      <c r="F35" s="58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27">
        <v>26</v>
      </c>
      <c r="B36" s="33">
        <v>170101130014</v>
      </c>
      <c r="C36" s="57">
        <v>40</v>
      </c>
      <c r="D36" s="57"/>
      <c r="E36" s="57">
        <v>40</v>
      </c>
      <c r="F36" s="58"/>
    </row>
    <row r="37" spans="1:23" ht="25" customHeight="1" x14ac:dyDescent="0.35">
      <c r="A37" s="27">
        <v>27</v>
      </c>
      <c r="B37" s="33">
        <v>170101130015</v>
      </c>
      <c r="C37" s="57">
        <v>40</v>
      </c>
      <c r="D37" s="57"/>
      <c r="E37" s="57">
        <v>40</v>
      </c>
      <c r="F37" s="58"/>
    </row>
    <row r="38" spans="1:23" ht="25" customHeight="1" x14ac:dyDescent="0.35">
      <c r="A38" s="27">
        <v>28</v>
      </c>
      <c r="B38" s="33">
        <v>170101130016</v>
      </c>
      <c r="C38" s="57">
        <v>48</v>
      </c>
      <c r="D38" s="57"/>
      <c r="E38" s="57">
        <v>48</v>
      </c>
      <c r="F38" s="58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27">
        <v>29</v>
      </c>
      <c r="B39" s="33">
        <v>170101130017</v>
      </c>
      <c r="C39" s="57">
        <v>48</v>
      </c>
      <c r="D39" s="57"/>
      <c r="E39" s="57">
        <v>48</v>
      </c>
      <c r="F39" s="58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27">
        <v>30</v>
      </c>
      <c r="B40" s="33">
        <v>170101130018</v>
      </c>
      <c r="C40" s="57">
        <v>0</v>
      </c>
      <c r="D40" s="57"/>
      <c r="E40" s="57">
        <v>0</v>
      </c>
      <c r="F40" s="58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27">
        <v>31</v>
      </c>
      <c r="B41" s="33">
        <v>170101130019</v>
      </c>
      <c r="C41" s="57">
        <v>35</v>
      </c>
      <c r="D41" s="57"/>
      <c r="E41" s="57">
        <v>35</v>
      </c>
      <c r="F41" s="58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27">
        <v>32</v>
      </c>
      <c r="B42" s="33">
        <v>170101130020</v>
      </c>
      <c r="C42" s="57">
        <v>35</v>
      </c>
      <c r="D42" s="57"/>
      <c r="E42" s="57">
        <v>35</v>
      </c>
      <c r="F42" s="58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27">
        <v>33</v>
      </c>
      <c r="B43" s="33">
        <v>170101130025</v>
      </c>
      <c r="C43" s="57">
        <v>45</v>
      </c>
      <c r="D43" s="57"/>
      <c r="E43" s="57">
        <v>45</v>
      </c>
      <c r="F43" s="58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27">
        <v>34</v>
      </c>
      <c r="B44" s="33">
        <v>170101130026</v>
      </c>
      <c r="C44" s="57">
        <v>25</v>
      </c>
      <c r="D44" s="57"/>
      <c r="E44" s="57">
        <v>25</v>
      </c>
      <c r="F44" s="58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27">
        <v>35</v>
      </c>
      <c r="B45" s="33">
        <v>170101130027</v>
      </c>
      <c r="C45" s="57">
        <v>40</v>
      </c>
      <c r="D45" s="57"/>
      <c r="E45" s="57">
        <v>40</v>
      </c>
      <c r="F45" s="58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27">
        <v>36</v>
      </c>
      <c r="B46" s="33">
        <v>170101130028</v>
      </c>
      <c r="C46" s="57">
        <v>35</v>
      </c>
      <c r="D46" s="57"/>
      <c r="E46" s="57">
        <v>35</v>
      </c>
      <c r="F46" s="58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27">
        <v>37</v>
      </c>
      <c r="B47" s="33">
        <v>170101130029</v>
      </c>
      <c r="C47" s="57">
        <v>25</v>
      </c>
      <c r="D47" s="57"/>
      <c r="E47" s="57">
        <v>25</v>
      </c>
      <c r="F47" s="58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27">
        <v>38</v>
      </c>
      <c r="B48" s="33">
        <v>170101130030</v>
      </c>
      <c r="C48" s="57">
        <v>40</v>
      </c>
      <c r="D48" s="57"/>
      <c r="E48" s="57">
        <v>40</v>
      </c>
      <c r="F48" s="58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27">
        <v>39</v>
      </c>
      <c r="B49" s="33">
        <v>170101130031</v>
      </c>
      <c r="C49" s="57">
        <v>35</v>
      </c>
      <c r="D49" s="57"/>
      <c r="E49" s="57">
        <v>35</v>
      </c>
      <c r="F49" s="58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27">
        <v>40</v>
      </c>
      <c r="B50" s="33">
        <v>170101130032</v>
      </c>
      <c r="C50" s="55">
        <v>30</v>
      </c>
      <c r="D50" s="55"/>
      <c r="E50" s="55">
        <v>30</v>
      </c>
      <c r="F50" s="56"/>
    </row>
    <row r="51" spans="1:22" ht="25" customHeight="1" x14ac:dyDescent="0.35">
      <c r="A51" s="27">
        <v>41</v>
      </c>
      <c r="B51" s="33">
        <v>170101130033</v>
      </c>
      <c r="C51" s="55">
        <v>35</v>
      </c>
      <c r="D51" s="55"/>
      <c r="E51" s="55">
        <v>35</v>
      </c>
      <c r="F51" s="56"/>
    </row>
    <row r="52" spans="1:22" ht="25" customHeight="1" x14ac:dyDescent="0.35">
      <c r="A52" s="27">
        <v>42</v>
      </c>
      <c r="B52" s="33">
        <v>170101130035</v>
      </c>
      <c r="C52" s="55">
        <v>35</v>
      </c>
      <c r="D52" s="55"/>
      <c r="E52" s="55">
        <v>35</v>
      </c>
      <c r="F52" s="56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27">
        <v>43</v>
      </c>
      <c r="B53" s="33">
        <v>170101130036</v>
      </c>
      <c r="C53" s="55">
        <v>35</v>
      </c>
      <c r="D53" s="55"/>
      <c r="E53" s="55">
        <v>35</v>
      </c>
      <c r="F53" s="56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27">
        <v>44</v>
      </c>
      <c r="B54" s="33">
        <v>170101130037</v>
      </c>
      <c r="C54" s="55">
        <v>40</v>
      </c>
      <c r="D54" s="55"/>
      <c r="E54" s="55">
        <v>40</v>
      </c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55"/>
      <c r="D55" s="55"/>
      <c r="E55" s="5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55"/>
      <c r="D56" s="55"/>
      <c r="E56" s="5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55"/>
      <c r="D57" s="55"/>
      <c r="E57" s="5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55"/>
      <c r="D58" s="55"/>
      <c r="E58" s="5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55"/>
      <c r="D59" s="55"/>
      <c r="E59" s="5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55"/>
      <c r="D60" s="55"/>
      <c r="E60" s="5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55"/>
      <c r="D61" s="55"/>
      <c r="E61" s="5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55"/>
      <c r="D62" s="55"/>
      <c r="E62" s="5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55"/>
      <c r="D63" s="55"/>
      <c r="E63" s="55"/>
      <c r="F63" s="56"/>
    </row>
    <row r="64" spans="1:22" ht="25" customHeight="1" x14ac:dyDescent="0.35">
      <c r="B64" s="33"/>
      <c r="C64" s="55"/>
      <c r="D64" s="55"/>
      <c r="E64" s="55"/>
      <c r="F64" s="56"/>
    </row>
    <row r="65" spans="2:9" ht="25" customHeight="1" x14ac:dyDescent="0.35">
      <c r="B65" s="33"/>
      <c r="C65" s="55"/>
      <c r="D65" s="55"/>
      <c r="E65" s="55"/>
      <c r="F65" s="56"/>
    </row>
    <row r="66" spans="2:9" ht="25" customHeight="1" x14ac:dyDescent="0.35">
      <c r="B66" s="33"/>
      <c r="C66" s="55"/>
      <c r="D66" s="55"/>
      <c r="E66" s="55"/>
      <c r="F66" s="56"/>
    </row>
    <row r="67" spans="2:9" ht="25" customHeight="1" x14ac:dyDescent="0.35">
      <c r="B67" s="33"/>
      <c r="C67" s="55"/>
      <c r="D67" s="55"/>
      <c r="E67" s="55"/>
      <c r="F67" s="56"/>
    </row>
    <row r="68" spans="2:9" ht="25" customHeight="1" x14ac:dyDescent="0.35">
      <c r="B68" s="33"/>
      <c r="C68" s="55"/>
      <c r="D68" s="55"/>
      <c r="E68" s="55"/>
      <c r="F68" s="56"/>
    </row>
    <row r="69" spans="2:9" ht="25" customHeight="1" x14ac:dyDescent="0.35">
      <c r="B69" s="33"/>
      <c r="C69" s="55"/>
      <c r="D69" s="55"/>
      <c r="E69" s="55"/>
      <c r="F69" s="56"/>
    </row>
    <row r="70" spans="2:9" ht="25" customHeight="1" x14ac:dyDescent="0.35">
      <c r="B70" s="33"/>
      <c r="C70" s="55"/>
      <c r="D70" s="55"/>
      <c r="E70" s="55"/>
      <c r="F70" s="56"/>
    </row>
    <row r="71" spans="2:9" ht="25" customHeight="1" x14ac:dyDescent="0.35">
      <c r="B71" s="33"/>
      <c r="C71" s="55"/>
      <c r="D71" s="55"/>
      <c r="E71" s="55"/>
      <c r="F71" s="56"/>
    </row>
    <row r="72" spans="2:9" ht="25" customHeight="1" x14ac:dyDescent="0.35">
      <c r="B72" s="33"/>
      <c r="C72" s="55"/>
      <c r="D72" s="55"/>
      <c r="E72" s="55"/>
      <c r="F72" s="56"/>
    </row>
    <row r="73" spans="2:9" ht="25" customHeight="1" x14ac:dyDescent="0.35">
      <c r="B73" s="33"/>
      <c r="C73" s="55"/>
      <c r="D73" s="55"/>
      <c r="E73" s="55"/>
      <c r="F73" s="56"/>
    </row>
    <row r="74" spans="2:9" ht="25" customHeight="1" x14ac:dyDescent="0.35">
      <c r="B74" s="33"/>
      <c r="C74" s="55"/>
      <c r="D74" s="55"/>
      <c r="E74" s="55"/>
      <c r="F74" s="56"/>
    </row>
    <row r="75" spans="2:9" ht="25" customHeight="1" x14ac:dyDescent="0.35">
      <c r="B75" s="33"/>
      <c r="C75" s="55"/>
      <c r="D75" s="55"/>
      <c r="E75" s="55"/>
      <c r="F75" s="56"/>
    </row>
    <row r="76" spans="2:9" ht="25" customHeight="1" x14ac:dyDescent="0.35">
      <c r="B76" s="33"/>
      <c r="C76" s="55"/>
      <c r="D76" s="55"/>
      <c r="E76" s="55"/>
      <c r="F76" s="56"/>
    </row>
    <row r="77" spans="2:9" ht="25" customHeight="1" x14ac:dyDescent="0.35">
      <c r="B77" s="33"/>
      <c r="C77" s="55"/>
      <c r="D77" s="55"/>
      <c r="E77" s="55"/>
      <c r="F77" s="56"/>
    </row>
    <row r="78" spans="2:9" ht="25" customHeight="1" x14ac:dyDescent="0.35">
      <c r="B78" s="33"/>
      <c r="C78" s="55"/>
      <c r="D78" s="55"/>
      <c r="E78" s="55"/>
      <c r="F78" s="56"/>
    </row>
    <row r="79" spans="2:9" ht="25" customHeight="1" x14ac:dyDescent="0.35">
      <c r="B79" s="33"/>
      <c r="C79" s="55"/>
      <c r="D79" s="55"/>
      <c r="E79" s="55"/>
      <c r="F79" s="56"/>
      <c r="G79" s="59"/>
    </row>
    <row r="80" spans="2:9" ht="25" customHeight="1" x14ac:dyDescent="0.35">
      <c r="B80" s="33"/>
      <c r="C80" s="57"/>
      <c r="D80" s="57"/>
      <c r="E80" s="57"/>
      <c r="F80" s="58"/>
      <c r="G80" s="59"/>
      <c r="H80"/>
      <c r="I80"/>
    </row>
    <row r="81" spans="1:23" ht="25" customHeight="1" x14ac:dyDescent="0.35">
      <c r="B81" s="33"/>
      <c r="C81" s="57"/>
      <c r="D81" s="57"/>
      <c r="E81" s="57"/>
      <c r="F81" s="58"/>
      <c r="G81" s="59"/>
      <c r="H81"/>
      <c r="I81"/>
    </row>
    <row r="82" spans="1:23" ht="25" customHeight="1" x14ac:dyDescent="0.35">
      <c r="B82" s="33"/>
      <c r="C82" s="55"/>
      <c r="D82" s="55"/>
      <c r="E82" s="55"/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A4" workbookViewId="0">
      <selection activeCell="F6" sqref="F6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88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9" t="s">
        <v>89</v>
      </c>
      <c r="B4" s="116"/>
      <c r="C4" s="116"/>
      <c r="D4" s="116"/>
      <c r="E4" s="11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90</v>
      </c>
      <c r="B5" s="116"/>
      <c r="C5" s="116"/>
      <c r="D5" s="116"/>
      <c r="E5" s="116"/>
      <c r="F5" s="3"/>
      <c r="G5" s="4" t="s">
        <v>14</v>
      </c>
      <c r="H5" s="11">
        <f>D10</f>
        <v>95.652173913043484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66"/>
      <c r="B6" s="67" t="s">
        <v>16</v>
      </c>
      <c r="C6" s="48" t="s">
        <v>17</v>
      </c>
      <c r="D6" s="16">
        <f>COUNTA(C11:C111)</f>
        <v>23</v>
      </c>
      <c r="E6" s="48" t="s">
        <v>18</v>
      </c>
      <c r="F6" s="16">
        <f>COUNTA(E11:E111)</f>
        <v>23</v>
      </c>
      <c r="G6" s="4" t="s">
        <v>19</v>
      </c>
      <c r="H6" s="17">
        <f>F10</f>
        <v>52.173913043478258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66"/>
      <c r="B7" s="67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73.913043478260875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66"/>
      <c r="B8" s="67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</row>
    <row r="9" spans="1:23" ht="25" customHeight="1" x14ac:dyDescent="0.35">
      <c r="A9" s="66"/>
      <c r="B9" s="67" t="s">
        <v>30</v>
      </c>
      <c r="C9" s="21" t="s">
        <v>91</v>
      </c>
      <c r="D9" s="21">
        <f>COUNTIF(C11:C100,"&gt;="&amp;D8)</f>
        <v>22</v>
      </c>
      <c r="E9" s="21" t="s">
        <v>91</v>
      </c>
      <c r="F9" s="21">
        <f>COUNTIF(E11:E100,"&gt;="&amp;F8)</f>
        <v>12</v>
      </c>
      <c r="H9" s="28"/>
      <c r="I9" s="28"/>
    </row>
    <row r="10" spans="1:23" ht="25" customHeight="1" x14ac:dyDescent="0.35">
      <c r="A10" s="68"/>
      <c r="B10" s="67" t="s">
        <v>32</v>
      </c>
      <c r="C10" s="21">
        <v>50</v>
      </c>
      <c r="D10" s="21">
        <f>(D9/D6)*100</f>
        <v>95.652173913043484</v>
      </c>
      <c r="E10" s="49">
        <v>50</v>
      </c>
      <c r="F10" s="21">
        <f>(F9/F6)*100</f>
        <v>52.173913043478258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68">
        <v>1</v>
      </c>
      <c r="B11" s="70">
        <v>170101130001</v>
      </c>
      <c r="C11" s="55">
        <v>44</v>
      </c>
      <c r="D11" s="55"/>
      <c r="E11" s="55">
        <v>26</v>
      </c>
      <c r="F11" s="56"/>
      <c r="G11" s="36" t="s">
        <v>48</v>
      </c>
      <c r="H11" s="4">
        <v>2</v>
      </c>
      <c r="I11" s="4">
        <v>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6">
        <v>2</v>
      </c>
      <c r="U11" s="6">
        <v>0</v>
      </c>
      <c r="V11" s="6">
        <v>3</v>
      </c>
    </row>
    <row r="12" spans="1:23" ht="25" customHeight="1" x14ac:dyDescent="0.35">
      <c r="A12" s="68">
        <v>2</v>
      </c>
      <c r="B12" s="70">
        <v>170101130003</v>
      </c>
      <c r="C12" s="55">
        <v>44</v>
      </c>
      <c r="D12" s="55"/>
      <c r="E12" s="55">
        <v>23</v>
      </c>
      <c r="F12" s="56"/>
      <c r="G12" s="36" t="s">
        <v>49</v>
      </c>
      <c r="H12" s="52">
        <v>3</v>
      </c>
      <c r="I12" s="52">
        <v>2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6">
        <v>3</v>
      </c>
      <c r="U12" s="6">
        <v>0</v>
      </c>
      <c r="V12" s="6">
        <v>3</v>
      </c>
    </row>
    <row r="13" spans="1:23" ht="25" customHeight="1" x14ac:dyDescent="0.35">
      <c r="A13" s="68">
        <v>3</v>
      </c>
      <c r="B13" s="70">
        <v>170101130004</v>
      </c>
      <c r="C13" s="55">
        <v>45</v>
      </c>
      <c r="D13" s="55"/>
      <c r="E13" s="55">
        <v>30</v>
      </c>
      <c r="F13" s="56"/>
      <c r="G13" s="36" t="s">
        <v>50</v>
      </c>
      <c r="H13" s="52">
        <v>2</v>
      </c>
      <c r="I13" s="52">
        <v>3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6">
        <v>2</v>
      </c>
      <c r="U13" s="6">
        <v>0</v>
      </c>
      <c r="V13" s="6">
        <v>2</v>
      </c>
    </row>
    <row r="14" spans="1:23" ht="35.5" customHeight="1" x14ac:dyDescent="0.35">
      <c r="A14" s="68">
        <v>4</v>
      </c>
      <c r="B14" s="70">
        <v>170101130007</v>
      </c>
      <c r="C14" s="55">
        <v>42</v>
      </c>
      <c r="D14" s="55"/>
      <c r="E14" s="55">
        <v>31</v>
      </c>
      <c r="F14" s="56"/>
      <c r="G14" s="37" t="s">
        <v>51</v>
      </c>
      <c r="H14" s="38">
        <f>AVERAGE(H11:H13)</f>
        <v>2.3333333333333335</v>
      </c>
      <c r="I14" s="38">
        <f>AVERAGE(I13)</f>
        <v>3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68">
        <v>5</v>
      </c>
      <c r="B15" s="70">
        <v>170101130008</v>
      </c>
      <c r="C15" s="55">
        <v>42</v>
      </c>
      <c r="D15" s="55"/>
      <c r="E15" s="55">
        <v>30</v>
      </c>
      <c r="F15" s="56"/>
      <c r="G15" s="39" t="s">
        <v>52</v>
      </c>
      <c r="H15" s="40">
        <f>(56.25*H14)/100</f>
        <v>1.3125</v>
      </c>
      <c r="I15" s="40">
        <f t="shared" ref="I15:V15" si="1">(56.25*I14)/100</f>
        <v>1.6875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68">
        <v>6</v>
      </c>
      <c r="B16" s="70">
        <v>170101130009</v>
      </c>
      <c r="C16" s="55">
        <v>44</v>
      </c>
      <c r="D16" s="55"/>
      <c r="E16" s="55">
        <v>20</v>
      </c>
      <c r="F16" s="56"/>
    </row>
    <row r="17" spans="1:22" ht="41" customHeight="1" x14ac:dyDescent="0.35">
      <c r="A17" s="68">
        <v>7</v>
      </c>
      <c r="B17" s="70">
        <v>170101130012</v>
      </c>
      <c r="C17" s="55">
        <v>39</v>
      </c>
      <c r="D17" s="55"/>
      <c r="E17" s="55">
        <v>17</v>
      </c>
      <c r="F17" s="56"/>
    </row>
    <row r="18" spans="1:22" ht="25" customHeight="1" x14ac:dyDescent="0.35">
      <c r="A18" s="68">
        <v>8</v>
      </c>
      <c r="B18" s="70">
        <v>170101130013</v>
      </c>
      <c r="C18" s="55">
        <v>47</v>
      </c>
      <c r="D18" s="55"/>
      <c r="E18" s="55">
        <v>34</v>
      </c>
      <c r="F18" s="56"/>
    </row>
    <row r="19" spans="1:22" ht="25" customHeight="1" x14ac:dyDescent="0.35">
      <c r="A19" s="68">
        <v>9</v>
      </c>
      <c r="B19" s="70">
        <v>170101130014</v>
      </c>
      <c r="C19" s="55">
        <v>44</v>
      </c>
      <c r="D19" s="55"/>
      <c r="E19" s="55">
        <v>23</v>
      </c>
      <c r="F19" s="56"/>
    </row>
    <row r="20" spans="1:22" ht="25" customHeight="1" x14ac:dyDescent="0.35">
      <c r="A20" s="68">
        <v>10</v>
      </c>
      <c r="B20" s="70">
        <v>170101130016</v>
      </c>
      <c r="C20" s="55">
        <v>37</v>
      </c>
      <c r="D20" s="55"/>
      <c r="E20" s="55">
        <v>26</v>
      </c>
      <c r="F20" s="56"/>
      <c r="J20" s="28"/>
      <c r="K20" s="28"/>
    </row>
    <row r="21" spans="1:22" ht="31.5" customHeight="1" x14ac:dyDescent="0.35">
      <c r="A21" s="68">
        <v>11</v>
      </c>
      <c r="B21" s="70">
        <v>170101130017</v>
      </c>
      <c r="C21" s="55">
        <v>48</v>
      </c>
      <c r="D21" s="55"/>
      <c r="E21" s="55">
        <v>36</v>
      </c>
      <c r="F21" s="56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68">
        <v>12</v>
      </c>
      <c r="B22" s="70">
        <v>170101130018</v>
      </c>
      <c r="C22" s="55">
        <v>49</v>
      </c>
      <c r="D22" s="55"/>
      <c r="E22" s="55">
        <v>38</v>
      </c>
      <c r="F22" s="56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68">
        <v>13</v>
      </c>
      <c r="B23" s="70">
        <v>170101130026</v>
      </c>
      <c r="C23" s="55">
        <v>43</v>
      </c>
      <c r="D23" s="55"/>
      <c r="E23" s="55">
        <v>32</v>
      </c>
      <c r="F23" s="56"/>
      <c r="H23" s="27"/>
      <c r="N23" s="28"/>
      <c r="O23" s="28"/>
      <c r="P23" s="28"/>
      <c r="Q23" s="28"/>
      <c r="R23" s="28"/>
    </row>
    <row r="24" spans="1:22" ht="25" customHeight="1" x14ac:dyDescent="0.35">
      <c r="A24" s="68">
        <v>14</v>
      </c>
      <c r="B24" s="70">
        <v>170101130028</v>
      </c>
      <c r="C24" s="55">
        <v>38</v>
      </c>
      <c r="D24" s="55"/>
      <c r="E24" s="55">
        <v>24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68">
        <v>15</v>
      </c>
      <c r="B25" s="70">
        <v>170101130029</v>
      </c>
      <c r="C25" s="55">
        <v>28</v>
      </c>
      <c r="D25" s="55"/>
      <c r="E25" s="55">
        <v>19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68">
        <v>16</v>
      </c>
      <c r="B26" s="70">
        <v>170101130031</v>
      </c>
      <c r="C26" s="55">
        <v>35</v>
      </c>
      <c r="D26" s="55"/>
      <c r="E26" s="55">
        <v>22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68">
        <v>17</v>
      </c>
      <c r="B27" s="70">
        <v>170101130032</v>
      </c>
      <c r="C27" s="55">
        <v>36</v>
      </c>
      <c r="D27" s="55"/>
      <c r="E27" s="55">
        <v>29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68">
        <v>18</v>
      </c>
      <c r="B28" s="70">
        <v>170101130035</v>
      </c>
      <c r="C28" s="55">
        <v>39</v>
      </c>
      <c r="D28" s="55"/>
      <c r="E28" s="55">
        <v>21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68">
        <v>19</v>
      </c>
      <c r="B29" s="70">
        <v>170101130037</v>
      </c>
      <c r="C29" s="55">
        <v>44</v>
      </c>
      <c r="D29" s="55"/>
      <c r="E29" s="55">
        <v>29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68">
        <v>20</v>
      </c>
      <c r="B30" s="70">
        <v>170101130038</v>
      </c>
      <c r="C30" s="55">
        <v>47</v>
      </c>
      <c r="D30" s="55"/>
      <c r="E30" s="55">
        <v>38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68">
        <v>21</v>
      </c>
      <c r="B31" s="70">
        <v>170101130011</v>
      </c>
      <c r="C31" s="55">
        <v>32</v>
      </c>
      <c r="D31" s="55"/>
      <c r="E31" s="55">
        <v>30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68">
        <v>22</v>
      </c>
      <c r="B32" s="70">
        <v>170101130015</v>
      </c>
      <c r="C32" s="55">
        <v>35</v>
      </c>
      <c r="D32" s="55"/>
      <c r="E32" s="55">
        <v>34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68">
        <v>23</v>
      </c>
      <c r="B33" s="70">
        <v>170101130025</v>
      </c>
      <c r="C33" s="55">
        <v>25</v>
      </c>
      <c r="D33" s="55"/>
      <c r="E33" s="55">
        <v>16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B34" s="33"/>
      <c r="C34" s="55"/>
      <c r="D34" s="55"/>
      <c r="E34" s="55"/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B35" s="33"/>
      <c r="C35" s="55"/>
      <c r="D35" s="55"/>
      <c r="E35" s="5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B36" s="33"/>
      <c r="C36" s="55"/>
      <c r="D36" s="55"/>
      <c r="E36" s="55"/>
      <c r="F36" s="56"/>
    </row>
    <row r="37" spans="1:23" ht="25" customHeight="1" x14ac:dyDescent="0.35">
      <c r="B37" s="33"/>
      <c r="C37" s="55"/>
      <c r="D37" s="55"/>
      <c r="E37" s="55"/>
      <c r="F37" s="56"/>
    </row>
    <row r="38" spans="1:23" ht="25" customHeight="1" x14ac:dyDescent="0.35">
      <c r="B38" s="33"/>
      <c r="C38" s="55"/>
      <c r="D38" s="55"/>
      <c r="E38" s="5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B39" s="33"/>
      <c r="C39" s="55"/>
      <c r="D39" s="55"/>
      <c r="E39" s="5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B40" s="33"/>
      <c r="C40" s="55"/>
      <c r="D40" s="55"/>
      <c r="E40" s="5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B41" s="33"/>
      <c r="C41" s="55"/>
      <c r="D41" s="55"/>
      <c r="E41" s="5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B42" s="33"/>
      <c r="C42" s="55"/>
      <c r="D42" s="55"/>
      <c r="E42" s="5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B43" s="33"/>
      <c r="C43" s="55"/>
      <c r="D43" s="55"/>
      <c r="E43" s="5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B44" s="33"/>
      <c r="C44" s="55"/>
      <c r="D44" s="55"/>
      <c r="E44" s="5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B45" s="33"/>
      <c r="C45" s="55"/>
      <c r="D45" s="55"/>
      <c r="E45" s="5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B46" s="33"/>
      <c r="C46" s="55"/>
      <c r="D46" s="55"/>
      <c r="E46" s="5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B47" s="33"/>
      <c r="C47" s="55"/>
      <c r="D47" s="55"/>
      <c r="E47" s="5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B48" s="33"/>
      <c r="C48" s="55"/>
      <c r="D48" s="55"/>
      <c r="E48" s="5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55"/>
      <c r="D49" s="55"/>
      <c r="E49" s="5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55"/>
      <c r="D50" s="55"/>
      <c r="E50" s="55"/>
      <c r="F50" s="56"/>
    </row>
    <row r="51" spans="2:22" ht="25" customHeight="1" x14ac:dyDescent="0.35">
      <c r="B51" s="33"/>
      <c r="C51" s="55"/>
      <c r="D51" s="55"/>
      <c r="E51" s="5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55"/>
      <c r="D54" s="55"/>
      <c r="E54" s="5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55"/>
      <c r="D55" s="55"/>
      <c r="E55" s="5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55"/>
      <c r="D56" s="55"/>
      <c r="E56" s="5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55"/>
      <c r="D57" s="55"/>
      <c r="E57" s="5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55"/>
      <c r="D58" s="55"/>
      <c r="E58" s="5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55"/>
      <c r="D59" s="55"/>
      <c r="E59" s="5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55"/>
      <c r="D60" s="55"/>
      <c r="E60" s="5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55"/>
      <c r="D61" s="55"/>
      <c r="E61" s="5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55"/>
      <c r="D62" s="55"/>
      <c r="E62" s="5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55"/>
      <c r="D63" s="55"/>
      <c r="E63" s="55"/>
      <c r="F63" s="56"/>
    </row>
    <row r="64" spans="2:22" ht="25" customHeight="1" x14ac:dyDescent="0.35">
      <c r="B64" s="33"/>
      <c r="C64" s="55"/>
      <c r="D64" s="55"/>
      <c r="E64" s="55"/>
      <c r="F64" s="56"/>
    </row>
    <row r="65" spans="2:9" ht="25" customHeight="1" x14ac:dyDescent="0.35">
      <c r="B65" s="33"/>
      <c r="C65" s="55"/>
      <c r="D65" s="55"/>
      <c r="E65" s="55"/>
      <c r="F65" s="56"/>
    </row>
    <row r="66" spans="2:9" ht="25" customHeight="1" x14ac:dyDescent="0.35">
      <c r="B66" s="33"/>
      <c r="C66" s="55"/>
      <c r="D66" s="55"/>
      <c r="E66" s="55"/>
      <c r="F66" s="56"/>
    </row>
    <row r="67" spans="2:9" ht="25" customHeight="1" x14ac:dyDescent="0.35">
      <c r="B67" s="33"/>
      <c r="C67" s="55"/>
      <c r="D67" s="55"/>
      <c r="E67" s="55"/>
      <c r="F67" s="56"/>
    </row>
    <row r="68" spans="2:9" ht="25" customHeight="1" x14ac:dyDescent="0.35">
      <c r="B68" s="33"/>
      <c r="C68" s="55"/>
      <c r="D68" s="55"/>
      <c r="E68" s="55"/>
      <c r="F68" s="56"/>
    </row>
    <row r="69" spans="2:9" ht="25" customHeight="1" x14ac:dyDescent="0.35">
      <c r="B69" s="33"/>
      <c r="C69" s="55"/>
      <c r="D69" s="55"/>
      <c r="E69" s="55"/>
      <c r="F69" s="56"/>
    </row>
    <row r="70" spans="2:9" ht="25" customHeight="1" x14ac:dyDescent="0.35">
      <c r="B70" s="33"/>
      <c r="C70" s="55"/>
      <c r="D70" s="55"/>
      <c r="E70" s="55"/>
      <c r="F70" s="56"/>
    </row>
    <row r="71" spans="2:9" ht="25" customHeight="1" x14ac:dyDescent="0.35">
      <c r="B71" s="33"/>
      <c r="C71" s="55"/>
      <c r="D71" s="55"/>
      <c r="E71" s="55"/>
      <c r="F71" s="56"/>
    </row>
    <row r="72" spans="2:9" ht="25" customHeight="1" x14ac:dyDescent="0.35">
      <c r="B72" s="33"/>
      <c r="C72" s="55"/>
      <c r="D72" s="55"/>
      <c r="E72" s="55"/>
      <c r="F72" s="56"/>
    </row>
    <row r="73" spans="2:9" ht="25" customHeight="1" x14ac:dyDescent="0.35">
      <c r="B73" s="33"/>
      <c r="C73" s="55"/>
      <c r="D73" s="55"/>
      <c r="E73" s="55"/>
      <c r="F73" s="56"/>
    </row>
    <row r="74" spans="2:9" ht="25" customHeight="1" x14ac:dyDescent="0.35">
      <c r="B74" s="33"/>
      <c r="C74" s="55"/>
      <c r="D74" s="55"/>
      <c r="E74" s="55"/>
      <c r="F74" s="56"/>
    </row>
    <row r="75" spans="2:9" ht="25" customHeight="1" x14ac:dyDescent="0.35">
      <c r="B75" s="33"/>
      <c r="C75" s="55"/>
      <c r="D75" s="55"/>
      <c r="E75" s="55"/>
      <c r="F75" s="56"/>
    </row>
    <row r="76" spans="2:9" ht="25" customHeight="1" x14ac:dyDescent="0.35">
      <c r="B76" s="33"/>
      <c r="C76" s="55"/>
      <c r="D76" s="55"/>
      <c r="E76" s="55"/>
      <c r="F76" s="56"/>
    </row>
    <row r="77" spans="2:9" ht="25" customHeight="1" x14ac:dyDescent="0.35">
      <c r="B77" s="33"/>
      <c r="C77" s="55"/>
      <c r="D77" s="55"/>
      <c r="E77" s="55"/>
      <c r="F77" s="56"/>
    </row>
    <row r="78" spans="2:9" ht="25" customHeight="1" x14ac:dyDescent="0.35">
      <c r="B78" s="33"/>
      <c r="C78" s="55"/>
      <c r="D78" s="55"/>
      <c r="E78" s="55"/>
      <c r="F78" s="56"/>
    </row>
    <row r="79" spans="2:9" ht="25" customHeight="1" x14ac:dyDescent="0.35">
      <c r="B79" s="33"/>
      <c r="C79" s="55"/>
      <c r="D79" s="55"/>
      <c r="E79" s="55"/>
      <c r="F79" s="56"/>
      <c r="G79" s="59"/>
    </row>
    <row r="80" spans="2:9" ht="25" customHeight="1" x14ac:dyDescent="0.35">
      <c r="B80" s="33"/>
      <c r="C80" s="57"/>
      <c r="D80" s="57"/>
      <c r="E80" s="57"/>
      <c r="F80" s="58"/>
      <c r="G80" s="59"/>
      <c r="H80"/>
      <c r="I80"/>
    </row>
    <row r="81" spans="1:23" ht="25" customHeight="1" x14ac:dyDescent="0.35">
      <c r="B81" s="33"/>
      <c r="C81" s="57"/>
      <c r="D81" s="57"/>
      <c r="E81" s="57"/>
      <c r="F81" s="58"/>
      <c r="G81" s="59"/>
      <c r="H81"/>
      <c r="I81"/>
    </row>
    <row r="82" spans="1:23" ht="25" customHeight="1" x14ac:dyDescent="0.35">
      <c r="B82" s="33"/>
      <c r="C82" s="55"/>
      <c r="D82" s="55"/>
      <c r="E82" s="55"/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D1" workbookViewId="0">
      <selection activeCell="H4" sqref="H4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92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9" t="s">
        <v>93</v>
      </c>
      <c r="B4" s="116"/>
      <c r="C4" s="116"/>
      <c r="D4" s="116"/>
      <c r="E4" s="11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90</v>
      </c>
      <c r="B5" s="116"/>
      <c r="C5" s="116"/>
      <c r="D5" s="116"/>
      <c r="E5" s="116"/>
      <c r="F5" s="3"/>
      <c r="G5" s="4" t="s">
        <v>14</v>
      </c>
      <c r="H5" s="11">
        <f>15/72*100</f>
        <v>20.833333333333336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B6" s="67" t="s">
        <v>16</v>
      </c>
      <c r="C6" s="48" t="s">
        <v>17</v>
      </c>
      <c r="D6" s="16">
        <f>COUNTA(C11:C111)</f>
        <v>19</v>
      </c>
      <c r="E6" s="48" t="s">
        <v>18</v>
      </c>
      <c r="F6" s="16">
        <f>COUNTA(E11:E111)</f>
        <v>19</v>
      </c>
      <c r="G6" s="4" t="s">
        <v>19</v>
      </c>
      <c r="H6" s="17">
        <f>66/72*100</f>
        <v>91.666666666666657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B7" s="67" t="s">
        <v>21</v>
      </c>
      <c r="C7" s="21" t="s">
        <v>22</v>
      </c>
      <c r="D7" s="84"/>
      <c r="E7" s="21" t="s">
        <v>22</v>
      </c>
      <c r="F7" s="84"/>
      <c r="G7" s="22" t="s">
        <v>23</v>
      </c>
      <c r="H7" s="23">
        <f>AVERAGE(H5:H6)</f>
        <v>56.25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B8" s="67" t="s">
        <v>25</v>
      </c>
      <c r="C8" s="21" t="s">
        <v>26</v>
      </c>
      <c r="D8" s="84">
        <f>(0.55*C10)</f>
        <v>55.000000000000007</v>
      </c>
      <c r="E8" s="21" t="s">
        <v>27</v>
      </c>
      <c r="F8" s="84">
        <f>(0.55*E10)</f>
        <v>55.000000000000007</v>
      </c>
      <c r="G8" s="22" t="s">
        <v>28</v>
      </c>
      <c r="H8" s="4" t="s">
        <v>29</v>
      </c>
      <c r="I8" s="6"/>
    </row>
    <row r="9" spans="1:23" ht="25" customHeight="1" x14ac:dyDescent="0.35">
      <c r="B9" s="67" t="s">
        <v>30</v>
      </c>
      <c r="C9" s="21" t="s">
        <v>91</v>
      </c>
      <c r="D9" s="84">
        <f>COUNTIF(C11:C100,"&gt;="&amp;D8)</f>
        <v>17</v>
      </c>
      <c r="E9" s="21" t="s">
        <v>91</v>
      </c>
      <c r="F9" s="84">
        <f>COUNTIF(E11:E100,"&gt;="&amp;F8)</f>
        <v>17</v>
      </c>
      <c r="H9" s="28"/>
      <c r="I9" s="28"/>
    </row>
    <row r="10" spans="1:23" ht="25" customHeight="1" x14ac:dyDescent="0.35">
      <c r="B10" s="67" t="s">
        <v>32</v>
      </c>
      <c r="C10" s="21">
        <v>100</v>
      </c>
      <c r="D10" s="84">
        <f>(D9/D6)*100</f>
        <v>89.473684210526315</v>
      </c>
      <c r="E10" s="49">
        <v>100</v>
      </c>
      <c r="F10" s="84">
        <f>(F9/F6)*100</f>
        <v>89.473684210526315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83">
        <v>1</v>
      </c>
      <c r="B11" s="82">
        <v>170101130001</v>
      </c>
      <c r="C11" s="81">
        <v>50</v>
      </c>
      <c r="D11" s="55"/>
      <c r="E11" s="95">
        <v>50</v>
      </c>
      <c r="F11" s="76"/>
      <c r="G11" s="36" t="s">
        <v>48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6">
        <v>3</v>
      </c>
      <c r="O11" s="6">
        <v>3</v>
      </c>
      <c r="P11" s="6">
        <v>2</v>
      </c>
      <c r="Q11" s="4">
        <v>0</v>
      </c>
      <c r="R11" s="4">
        <v>0</v>
      </c>
      <c r="S11" s="4">
        <v>0</v>
      </c>
      <c r="T11" s="6">
        <v>2</v>
      </c>
      <c r="U11" s="6">
        <v>0</v>
      </c>
      <c r="V11" s="6">
        <v>3</v>
      </c>
    </row>
    <row r="12" spans="1:23" ht="25" customHeight="1" x14ac:dyDescent="0.35">
      <c r="A12" s="83">
        <v>2</v>
      </c>
      <c r="B12" s="82">
        <v>170101130003</v>
      </c>
      <c r="C12" s="81">
        <v>60</v>
      </c>
      <c r="D12" s="77"/>
      <c r="E12" s="95">
        <v>60</v>
      </c>
      <c r="F12" s="78"/>
      <c r="G12" s="36" t="s">
        <v>49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6">
        <v>3</v>
      </c>
      <c r="O12" s="6">
        <v>2</v>
      </c>
      <c r="P12" s="6">
        <v>3</v>
      </c>
      <c r="Q12" s="52">
        <v>0</v>
      </c>
      <c r="R12" s="52">
        <v>0</v>
      </c>
      <c r="S12" s="52">
        <v>0</v>
      </c>
      <c r="T12" s="6">
        <v>3</v>
      </c>
      <c r="U12" s="6">
        <v>0</v>
      </c>
      <c r="V12" s="6">
        <v>3</v>
      </c>
    </row>
    <row r="13" spans="1:23" ht="25" customHeight="1" x14ac:dyDescent="0.35">
      <c r="A13" s="83">
        <v>3</v>
      </c>
      <c r="B13" s="82">
        <v>170101130004</v>
      </c>
      <c r="C13" s="81">
        <v>61</v>
      </c>
      <c r="D13" s="55"/>
      <c r="E13" s="95">
        <v>61</v>
      </c>
      <c r="F13" s="79"/>
      <c r="G13" s="36" t="s">
        <v>50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6">
        <v>2</v>
      </c>
      <c r="O13" s="6">
        <v>3</v>
      </c>
      <c r="P13" s="6">
        <v>3</v>
      </c>
      <c r="Q13" s="52">
        <v>0</v>
      </c>
      <c r="R13" s="52">
        <v>0</v>
      </c>
      <c r="S13" s="52">
        <v>0</v>
      </c>
      <c r="T13" s="6">
        <v>2</v>
      </c>
      <c r="U13" s="6">
        <v>0</v>
      </c>
      <c r="V13" s="6">
        <v>2</v>
      </c>
    </row>
    <row r="14" spans="1:23" ht="35.5" customHeight="1" x14ac:dyDescent="0.35">
      <c r="A14" s="83">
        <v>4</v>
      </c>
      <c r="B14" s="82">
        <v>170101130007</v>
      </c>
      <c r="C14" s="81">
        <v>61</v>
      </c>
      <c r="D14" s="55"/>
      <c r="E14" s="95">
        <v>61</v>
      </c>
      <c r="F14" s="79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2.6666666666666665</v>
      </c>
      <c r="O14" s="38">
        <f t="shared" si="0"/>
        <v>2.6666666666666665</v>
      </c>
      <c r="P14" s="38">
        <f t="shared" si="0"/>
        <v>2.6666666666666665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83">
        <v>5</v>
      </c>
      <c r="B15" s="82">
        <v>170101130008</v>
      </c>
      <c r="C15" s="81">
        <v>50</v>
      </c>
      <c r="D15" s="55"/>
      <c r="E15" s="95">
        <v>50</v>
      </c>
      <c r="F15" s="79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>(56.25*N14)/100</f>
        <v>1.5</v>
      </c>
      <c r="O15" s="40">
        <f t="shared" si="1"/>
        <v>1.5</v>
      </c>
      <c r="P15" s="40">
        <f t="shared" si="1"/>
        <v>1.5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83">
        <v>6</v>
      </c>
      <c r="B16" s="82">
        <v>170101130009</v>
      </c>
      <c r="C16" s="81">
        <v>61</v>
      </c>
      <c r="D16" s="55"/>
      <c r="E16" s="95">
        <v>61</v>
      </c>
      <c r="F16" s="79"/>
    </row>
    <row r="17" spans="1:22" ht="41" customHeight="1" x14ac:dyDescent="0.35">
      <c r="A17" s="83">
        <v>7</v>
      </c>
      <c r="B17" s="82">
        <v>170101130011</v>
      </c>
      <c r="C17" s="81">
        <v>62</v>
      </c>
      <c r="D17" s="55"/>
      <c r="E17" s="95">
        <v>62</v>
      </c>
      <c r="F17" s="85"/>
    </row>
    <row r="18" spans="1:22" ht="25" customHeight="1" x14ac:dyDescent="0.35">
      <c r="A18" s="83">
        <v>8</v>
      </c>
      <c r="B18" s="82">
        <v>170101130012</v>
      </c>
      <c r="C18" s="81">
        <v>60</v>
      </c>
      <c r="D18" s="55"/>
      <c r="E18" s="95">
        <v>60</v>
      </c>
      <c r="F18" s="56"/>
    </row>
    <row r="19" spans="1:22" ht="25" customHeight="1" x14ac:dyDescent="0.35">
      <c r="A19" s="83">
        <v>9</v>
      </c>
      <c r="B19" s="82">
        <v>170101130013</v>
      </c>
      <c r="C19" s="81">
        <v>90</v>
      </c>
      <c r="D19" s="55"/>
      <c r="E19" s="95">
        <v>90</v>
      </c>
      <c r="F19" s="56"/>
    </row>
    <row r="20" spans="1:22" ht="25" customHeight="1" x14ac:dyDescent="0.35">
      <c r="A20" s="83">
        <v>10</v>
      </c>
      <c r="B20" s="82">
        <v>170101130014</v>
      </c>
      <c r="C20" s="81">
        <v>75</v>
      </c>
      <c r="D20" s="55"/>
      <c r="E20" s="95">
        <v>75</v>
      </c>
      <c r="F20" s="56"/>
      <c r="J20" s="28"/>
      <c r="K20" s="28"/>
    </row>
    <row r="21" spans="1:22" ht="31.5" customHeight="1" x14ac:dyDescent="0.35">
      <c r="A21" s="83">
        <v>11</v>
      </c>
      <c r="B21" s="82">
        <v>170101130016</v>
      </c>
      <c r="C21" s="81">
        <v>70</v>
      </c>
      <c r="D21" s="55"/>
      <c r="E21" s="95">
        <v>70</v>
      </c>
      <c r="F21" s="56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83">
        <v>12</v>
      </c>
      <c r="B22" s="82">
        <v>170101130017</v>
      </c>
      <c r="C22" s="81">
        <v>90</v>
      </c>
      <c r="D22" s="55"/>
      <c r="E22" s="95">
        <v>90</v>
      </c>
      <c r="F22" s="56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83">
        <v>13</v>
      </c>
      <c r="B23" s="82">
        <v>170101130018</v>
      </c>
      <c r="C23" s="81">
        <v>90</v>
      </c>
      <c r="D23" s="55"/>
      <c r="E23" s="95">
        <v>90</v>
      </c>
      <c r="F23" s="56"/>
      <c r="H23" s="27"/>
      <c r="N23" s="28"/>
      <c r="O23" s="28"/>
      <c r="P23" s="28"/>
      <c r="Q23" s="28"/>
      <c r="R23" s="28"/>
    </row>
    <row r="24" spans="1:22" ht="25" customHeight="1" x14ac:dyDescent="0.35">
      <c r="A24" s="83">
        <v>14</v>
      </c>
      <c r="B24" s="82">
        <v>170101130026</v>
      </c>
      <c r="C24" s="81">
        <v>80</v>
      </c>
      <c r="D24" s="55"/>
      <c r="E24" s="95">
        <v>80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83">
        <v>15</v>
      </c>
      <c r="B25" s="82">
        <v>170101130031</v>
      </c>
      <c r="C25" s="81">
        <v>63</v>
      </c>
      <c r="D25" s="57"/>
      <c r="E25" s="95">
        <v>63</v>
      </c>
      <c r="F25" s="58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83">
        <v>16</v>
      </c>
      <c r="B26" s="82">
        <v>170101130032</v>
      </c>
      <c r="C26" s="81">
        <v>65</v>
      </c>
      <c r="D26" s="55"/>
      <c r="E26" s="95">
        <v>65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83">
        <v>17</v>
      </c>
      <c r="B27" s="82">
        <v>170101130035</v>
      </c>
      <c r="C27" s="81">
        <v>70</v>
      </c>
      <c r="D27" s="55"/>
      <c r="E27" s="95">
        <v>70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83">
        <v>18</v>
      </c>
      <c r="B28" s="82">
        <v>170101130037</v>
      </c>
      <c r="C28" s="81">
        <v>81</v>
      </c>
      <c r="D28" s="55"/>
      <c r="E28" s="95">
        <v>81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83">
        <v>19</v>
      </c>
      <c r="B29" s="82">
        <v>170101130038</v>
      </c>
      <c r="C29" s="81">
        <v>71</v>
      </c>
      <c r="D29" s="55"/>
      <c r="E29" s="95">
        <v>71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B30" s="33"/>
      <c r="C30" s="55"/>
      <c r="D30" s="55"/>
      <c r="E30" s="55"/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B31" s="33"/>
      <c r="C31" s="55"/>
      <c r="D31" s="55"/>
      <c r="E31" s="55"/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B32" s="33"/>
      <c r="C32" s="55"/>
      <c r="D32" s="55"/>
      <c r="E32" s="55"/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2:23" ht="25" customHeight="1" x14ac:dyDescent="0.35">
      <c r="B33" s="33"/>
      <c r="C33" s="55"/>
      <c r="D33" s="55"/>
      <c r="E33" s="55"/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2:23" ht="25" customHeight="1" x14ac:dyDescent="0.35">
      <c r="B34" s="33"/>
      <c r="C34" s="55"/>
      <c r="D34" s="55"/>
      <c r="E34" s="55"/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2:23" ht="25" customHeight="1" x14ac:dyDescent="0.35">
      <c r="B35" s="33"/>
      <c r="C35" s="55"/>
      <c r="D35" s="55"/>
      <c r="E35" s="5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2:23" ht="25" customHeight="1" x14ac:dyDescent="0.35">
      <c r="B36" s="33"/>
      <c r="C36" s="55"/>
      <c r="D36" s="55"/>
      <c r="E36" s="55"/>
      <c r="F36" s="56"/>
    </row>
    <row r="37" spans="2:23" ht="25" customHeight="1" x14ac:dyDescent="0.35">
      <c r="B37" s="33"/>
      <c r="C37" s="55"/>
      <c r="D37" s="55"/>
      <c r="E37" s="55"/>
      <c r="F37" s="56"/>
    </row>
    <row r="38" spans="2:23" ht="25" customHeight="1" x14ac:dyDescent="0.35">
      <c r="B38" s="33"/>
      <c r="C38" s="55"/>
      <c r="D38" s="55"/>
      <c r="E38" s="5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2:23" ht="25" customHeight="1" x14ac:dyDescent="0.35">
      <c r="B39" s="33"/>
      <c r="C39" s="55"/>
      <c r="D39" s="55"/>
      <c r="E39" s="5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2:23" ht="25" customHeight="1" x14ac:dyDescent="0.35">
      <c r="B40" s="33"/>
      <c r="C40" s="55"/>
      <c r="D40" s="55"/>
      <c r="E40" s="5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2:23" ht="25" customHeight="1" x14ac:dyDescent="0.35">
      <c r="B41" s="33"/>
      <c r="C41" s="55"/>
      <c r="D41" s="55"/>
      <c r="E41" s="5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2:23" ht="25" customHeight="1" x14ac:dyDescent="0.35">
      <c r="B42" s="33"/>
      <c r="C42" s="55"/>
      <c r="D42" s="55"/>
      <c r="E42" s="5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2:23" ht="25" customHeight="1" x14ac:dyDescent="0.35">
      <c r="B43" s="33"/>
      <c r="C43" s="55"/>
      <c r="D43" s="55"/>
      <c r="E43" s="5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2:23" ht="25" customHeight="1" x14ac:dyDescent="0.35">
      <c r="B44" s="33"/>
      <c r="C44" s="55"/>
      <c r="D44" s="55"/>
      <c r="E44" s="5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2:23" ht="25" customHeight="1" x14ac:dyDescent="0.35">
      <c r="B45" s="33"/>
      <c r="C45" s="55"/>
      <c r="D45" s="55"/>
      <c r="E45" s="5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2:23" ht="25" customHeight="1" x14ac:dyDescent="0.35">
      <c r="B46" s="33"/>
      <c r="C46" s="55"/>
      <c r="D46" s="55"/>
      <c r="E46" s="5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2:23" ht="25" customHeight="1" x14ac:dyDescent="0.35">
      <c r="B47" s="33"/>
      <c r="C47" s="55"/>
      <c r="D47" s="55"/>
      <c r="E47" s="5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2:23" ht="25" customHeight="1" x14ac:dyDescent="0.35">
      <c r="B48" s="33"/>
      <c r="C48" s="55"/>
      <c r="D48" s="55"/>
      <c r="E48" s="5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55"/>
      <c r="D49" s="55"/>
      <c r="E49" s="5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55"/>
      <c r="D50" s="55"/>
      <c r="E50" s="55"/>
      <c r="F50" s="56"/>
    </row>
    <row r="51" spans="2:22" ht="25" customHeight="1" x14ac:dyDescent="0.35">
      <c r="B51" s="33"/>
      <c r="C51" s="55"/>
      <c r="D51" s="55"/>
      <c r="E51" s="5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55"/>
      <c r="D54" s="55"/>
      <c r="E54" s="5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55"/>
      <c r="D55" s="55"/>
      <c r="E55" s="5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55"/>
      <c r="D56" s="55"/>
      <c r="E56" s="5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55"/>
      <c r="D57" s="55"/>
      <c r="E57" s="5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55"/>
      <c r="D58" s="55"/>
      <c r="E58" s="5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55"/>
      <c r="D59" s="55"/>
      <c r="E59" s="5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55"/>
      <c r="D60" s="55"/>
      <c r="E60" s="5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55"/>
      <c r="D61" s="55"/>
      <c r="E61" s="5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55"/>
      <c r="D62" s="55"/>
      <c r="E62" s="5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55"/>
      <c r="D63" s="55"/>
      <c r="E63" s="55"/>
      <c r="F63" s="56"/>
    </row>
    <row r="64" spans="2:22" ht="25" customHeight="1" x14ac:dyDescent="0.35">
      <c r="B64" s="33"/>
      <c r="C64" s="55"/>
      <c r="D64" s="55"/>
      <c r="E64" s="55"/>
      <c r="F64" s="56"/>
    </row>
    <row r="65" spans="2:9" ht="25" customHeight="1" x14ac:dyDescent="0.35">
      <c r="B65" s="33"/>
      <c r="C65" s="55"/>
      <c r="D65" s="55"/>
      <c r="E65" s="55"/>
      <c r="F65" s="56"/>
    </row>
    <row r="66" spans="2:9" ht="25" customHeight="1" x14ac:dyDescent="0.35">
      <c r="B66" s="33"/>
      <c r="C66" s="55"/>
      <c r="D66" s="55"/>
      <c r="E66" s="55"/>
      <c r="F66" s="56"/>
    </row>
    <row r="67" spans="2:9" ht="25" customHeight="1" x14ac:dyDescent="0.35">
      <c r="B67" s="33"/>
      <c r="C67" s="55"/>
      <c r="D67" s="55"/>
      <c r="E67" s="55"/>
      <c r="F67" s="56"/>
    </row>
    <row r="68" spans="2:9" ht="25" customHeight="1" x14ac:dyDescent="0.35">
      <c r="B68" s="33"/>
      <c r="C68" s="55"/>
      <c r="D68" s="55"/>
      <c r="E68" s="55"/>
      <c r="F68" s="56"/>
    </row>
    <row r="69" spans="2:9" ht="25" customHeight="1" x14ac:dyDescent="0.35">
      <c r="B69" s="33"/>
      <c r="C69" s="55"/>
      <c r="D69" s="55"/>
      <c r="E69" s="55"/>
      <c r="F69" s="56"/>
    </row>
    <row r="70" spans="2:9" ht="25" customHeight="1" x14ac:dyDescent="0.35">
      <c r="B70" s="33"/>
      <c r="C70" s="55"/>
      <c r="D70" s="55"/>
      <c r="E70" s="55"/>
      <c r="F70" s="56"/>
    </row>
    <row r="71" spans="2:9" ht="25" customHeight="1" x14ac:dyDescent="0.35">
      <c r="B71" s="33"/>
      <c r="C71" s="55"/>
      <c r="D71" s="55"/>
      <c r="E71" s="55"/>
      <c r="F71" s="56"/>
    </row>
    <row r="72" spans="2:9" ht="25" customHeight="1" x14ac:dyDescent="0.35">
      <c r="B72" s="33"/>
      <c r="C72" s="55"/>
      <c r="D72" s="55"/>
      <c r="E72" s="55"/>
      <c r="F72" s="56"/>
    </row>
    <row r="73" spans="2:9" ht="25" customHeight="1" x14ac:dyDescent="0.35">
      <c r="B73" s="33"/>
      <c r="C73" s="55"/>
      <c r="D73" s="55"/>
      <c r="E73" s="55"/>
      <c r="F73" s="56"/>
    </row>
    <row r="74" spans="2:9" ht="25" customHeight="1" x14ac:dyDescent="0.35">
      <c r="B74" s="33"/>
      <c r="C74" s="55"/>
      <c r="D74" s="55"/>
      <c r="E74" s="55"/>
      <c r="F74" s="56"/>
    </row>
    <row r="75" spans="2:9" ht="25" customHeight="1" x14ac:dyDescent="0.35">
      <c r="B75" s="33"/>
      <c r="C75" s="55"/>
      <c r="D75" s="55"/>
      <c r="E75" s="55"/>
      <c r="F75" s="56"/>
    </row>
    <row r="76" spans="2:9" ht="25" customHeight="1" x14ac:dyDescent="0.35">
      <c r="B76" s="33"/>
      <c r="C76" s="55"/>
      <c r="D76" s="55"/>
      <c r="E76" s="55"/>
      <c r="F76" s="56"/>
    </row>
    <row r="77" spans="2:9" ht="25" customHeight="1" x14ac:dyDescent="0.35">
      <c r="B77" s="33"/>
      <c r="C77" s="55"/>
      <c r="D77" s="55"/>
      <c r="E77" s="55"/>
      <c r="F77" s="56"/>
    </row>
    <row r="78" spans="2:9" ht="25" customHeight="1" x14ac:dyDescent="0.35">
      <c r="B78" s="33"/>
      <c r="C78" s="55"/>
      <c r="D78" s="55"/>
      <c r="E78" s="55"/>
      <c r="F78" s="56"/>
    </row>
    <row r="79" spans="2:9" ht="25" customHeight="1" x14ac:dyDescent="0.35">
      <c r="B79" s="33"/>
      <c r="C79" s="55"/>
      <c r="D79" s="55"/>
      <c r="E79" s="55"/>
      <c r="F79" s="56"/>
      <c r="G79" s="59"/>
    </row>
    <row r="80" spans="2:9" ht="25" customHeight="1" x14ac:dyDescent="0.35">
      <c r="B80" s="33"/>
      <c r="C80" s="57"/>
      <c r="D80" s="57"/>
      <c r="E80" s="57"/>
      <c r="F80" s="58"/>
      <c r="G80" s="59"/>
      <c r="H80"/>
      <c r="I80"/>
    </row>
    <row r="81" spans="1:23" ht="25" customHeight="1" x14ac:dyDescent="0.35">
      <c r="B81" s="33"/>
      <c r="C81" s="57"/>
      <c r="D81" s="57"/>
      <c r="E81" s="57"/>
      <c r="F81" s="58"/>
      <c r="G81" s="59"/>
      <c r="H81"/>
      <c r="I81"/>
    </row>
    <row r="82" spans="1:23" ht="25" customHeight="1" x14ac:dyDescent="0.35">
      <c r="B82" s="33"/>
      <c r="C82" s="55"/>
      <c r="D82" s="55"/>
      <c r="E82" s="55"/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sqref="A1:W31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94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95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96</v>
      </c>
      <c r="B5" s="116"/>
      <c r="C5" s="116"/>
      <c r="D5" s="116"/>
      <c r="E5" s="116"/>
      <c r="F5" s="3"/>
      <c r="G5" s="4" t="s">
        <v>14</v>
      </c>
      <c r="H5" s="11">
        <f>D10</f>
        <v>95.238095238095227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21</v>
      </c>
      <c r="E6" s="92" t="s">
        <v>18</v>
      </c>
      <c r="F6" s="16">
        <f>COUNTA(E11:E111)</f>
        <v>21</v>
      </c>
      <c r="G6" s="4" t="s">
        <v>19</v>
      </c>
      <c r="H6" s="17">
        <f>F10</f>
        <v>95.238095238095227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95.238095238095227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97</v>
      </c>
      <c r="D9" s="93">
        <f>COUNTIF(C11:C100,"&gt;="&amp;D8)</f>
        <v>20</v>
      </c>
      <c r="E9" s="93" t="s">
        <v>71</v>
      </c>
      <c r="F9" s="93">
        <f>COUNTIF(E11:E100,"&gt;="&amp;F8)</f>
        <v>20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95.238095238095227</v>
      </c>
      <c r="E10" s="94">
        <v>50</v>
      </c>
      <c r="F10" s="93">
        <f>(F9/F6)*100</f>
        <v>95.238095238095227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170101130003</v>
      </c>
      <c r="C11" s="63">
        <v>35</v>
      </c>
      <c r="D11" s="63"/>
      <c r="E11" s="63">
        <v>35</v>
      </c>
      <c r="F11" s="64"/>
      <c r="G11" s="36" t="s">
        <v>48</v>
      </c>
      <c r="H11" s="4">
        <v>0</v>
      </c>
      <c r="I11" s="4">
        <v>0</v>
      </c>
      <c r="J11" s="4">
        <v>0</v>
      </c>
      <c r="K11" s="99">
        <v>2</v>
      </c>
      <c r="L11" s="4">
        <v>0</v>
      </c>
      <c r="M11" s="99">
        <v>3</v>
      </c>
      <c r="N11" s="4">
        <v>0</v>
      </c>
      <c r="O11" s="4">
        <v>0</v>
      </c>
      <c r="P11" s="4">
        <v>0</v>
      </c>
      <c r="Q11" s="4">
        <v>0</v>
      </c>
      <c r="R11" s="99">
        <v>2</v>
      </c>
      <c r="S11" s="4">
        <v>0</v>
      </c>
      <c r="T11" s="99">
        <v>3</v>
      </c>
      <c r="U11" s="4">
        <v>0</v>
      </c>
      <c r="V11" s="99">
        <v>2</v>
      </c>
      <c r="W11" s="87"/>
    </row>
    <row r="12" spans="1:23" ht="15.5" x14ac:dyDescent="0.35">
      <c r="A12" s="90">
        <v>2</v>
      </c>
      <c r="B12" s="33">
        <v>170101130004</v>
      </c>
      <c r="C12" s="63">
        <v>35</v>
      </c>
      <c r="D12" s="63"/>
      <c r="E12" s="63">
        <v>35</v>
      </c>
      <c r="F12" s="64"/>
      <c r="G12" s="36" t="s">
        <v>49</v>
      </c>
      <c r="H12" s="97">
        <v>0</v>
      </c>
      <c r="I12" s="97">
        <v>0</v>
      </c>
      <c r="J12" s="97">
        <v>0</v>
      </c>
      <c r="K12" s="99">
        <v>3</v>
      </c>
      <c r="L12" s="97">
        <v>0</v>
      </c>
      <c r="M12" s="99">
        <v>2</v>
      </c>
      <c r="N12" s="97">
        <v>0</v>
      </c>
      <c r="O12" s="97">
        <v>0</v>
      </c>
      <c r="P12" s="97">
        <v>0</v>
      </c>
      <c r="Q12" s="97">
        <v>0</v>
      </c>
      <c r="R12" s="99">
        <v>2</v>
      </c>
      <c r="S12" s="97">
        <v>0</v>
      </c>
      <c r="T12" s="99">
        <v>2</v>
      </c>
      <c r="U12" s="97">
        <v>0</v>
      </c>
      <c r="V12" s="99">
        <v>2</v>
      </c>
      <c r="W12" s="87"/>
    </row>
    <row r="13" spans="1:23" ht="15.5" x14ac:dyDescent="0.35">
      <c r="A13" s="90">
        <v>3</v>
      </c>
      <c r="B13" s="33">
        <v>170101130007</v>
      </c>
      <c r="C13" s="63">
        <v>37.5</v>
      </c>
      <c r="D13" s="63"/>
      <c r="E13" s="63">
        <v>37.5</v>
      </c>
      <c r="F13" s="64"/>
      <c r="G13" s="36" t="s">
        <v>50</v>
      </c>
      <c r="H13" s="97">
        <v>0</v>
      </c>
      <c r="I13" s="97">
        <v>0</v>
      </c>
      <c r="J13" s="97">
        <v>0</v>
      </c>
      <c r="K13" s="99">
        <v>1</v>
      </c>
      <c r="L13" s="97">
        <v>0</v>
      </c>
      <c r="M13" s="99">
        <v>2</v>
      </c>
      <c r="N13" s="97">
        <v>0</v>
      </c>
      <c r="O13" s="97">
        <v>0</v>
      </c>
      <c r="P13" s="97">
        <v>0</v>
      </c>
      <c r="Q13" s="97">
        <v>0</v>
      </c>
      <c r="R13" s="99">
        <v>2</v>
      </c>
      <c r="S13" s="97">
        <v>0</v>
      </c>
      <c r="T13" s="99">
        <v>2</v>
      </c>
      <c r="U13" s="97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170101130009</v>
      </c>
      <c r="C14" s="63">
        <v>40</v>
      </c>
      <c r="D14" s="63"/>
      <c r="E14" s="63">
        <v>40</v>
      </c>
      <c r="F14" s="64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2</v>
      </c>
      <c r="L14" s="38">
        <f t="shared" si="0"/>
        <v>0</v>
      </c>
      <c r="M14" s="38">
        <f t="shared" si="0"/>
        <v>2.3333333333333335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2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</v>
      </c>
      <c r="W14" s="87"/>
    </row>
    <row r="15" spans="1:23" ht="15.5" x14ac:dyDescent="0.35">
      <c r="A15" s="90">
        <v>5</v>
      </c>
      <c r="B15" s="33">
        <v>170101130011</v>
      </c>
      <c r="C15" s="63">
        <v>40</v>
      </c>
      <c r="D15" s="63"/>
      <c r="E15" s="63">
        <v>40</v>
      </c>
      <c r="F15" s="64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1.125</v>
      </c>
      <c r="L15" s="40">
        <f t="shared" si="1"/>
        <v>0</v>
      </c>
      <c r="M15" s="40">
        <f t="shared" si="1"/>
        <v>1.3125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1.125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1.125</v>
      </c>
      <c r="W15" s="87"/>
    </row>
    <row r="16" spans="1:23" x14ac:dyDescent="0.35">
      <c r="A16" s="90">
        <v>6</v>
      </c>
      <c r="B16" s="33">
        <v>170101130012</v>
      </c>
      <c r="C16" s="63">
        <v>25.5</v>
      </c>
      <c r="D16" s="63"/>
      <c r="E16" s="63">
        <v>25.5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170101130013</v>
      </c>
      <c r="C17" s="63">
        <v>45</v>
      </c>
      <c r="D17" s="63"/>
      <c r="E17" s="63">
        <v>45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170101130014</v>
      </c>
      <c r="C18" s="63">
        <v>37.5</v>
      </c>
      <c r="D18" s="63"/>
      <c r="E18" s="63">
        <v>37.5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170101130015</v>
      </c>
      <c r="C19" s="63">
        <v>32.5</v>
      </c>
      <c r="D19" s="63"/>
      <c r="E19" s="63">
        <v>32.5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170101130016</v>
      </c>
      <c r="C20" s="63">
        <v>32.5</v>
      </c>
      <c r="D20" s="63"/>
      <c r="E20" s="63">
        <v>32.5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170101130017</v>
      </c>
      <c r="C21" s="63">
        <v>45.5</v>
      </c>
      <c r="D21" s="63"/>
      <c r="E21" s="63">
        <v>45.5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170101130018</v>
      </c>
      <c r="C22" s="63">
        <v>45</v>
      </c>
      <c r="D22" s="63"/>
      <c r="E22" s="63">
        <v>45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170101130026</v>
      </c>
      <c r="C23" s="63">
        <v>45</v>
      </c>
      <c r="D23" s="63"/>
      <c r="E23" s="63">
        <v>45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170101130028</v>
      </c>
      <c r="C24" s="63">
        <v>35</v>
      </c>
      <c r="D24" s="63"/>
      <c r="E24" s="63">
        <v>35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170101130029</v>
      </c>
      <c r="C25" s="63">
        <v>35</v>
      </c>
      <c r="D25" s="63"/>
      <c r="E25" s="63">
        <v>35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170101130031</v>
      </c>
      <c r="C26" s="63">
        <v>30</v>
      </c>
      <c r="D26" s="63"/>
      <c r="E26" s="63">
        <v>30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170101130032</v>
      </c>
      <c r="C27" s="63">
        <v>35</v>
      </c>
      <c r="D27" s="63"/>
      <c r="E27" s="63">
        <v>35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170101130035</v>
      </c>
      <c r="C28" s="63">
        <v>35</v>
      </c>
      <c r="D28" s="63"/>
      <c r="E28" s="63">
        <v>35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170101130036</v>
      </c>
      <c r="C29" s="63">
        <v>32.5</v>
      </c>
      <c r="D29" s="63"/>
      <c r="E29" s="63">
        <v>32.5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170101130037</v>
      </c>
      <c r="C30" s="63">
        <v>42.5</v>
      </c>
      <c r="D30" s="63"/>
      <c r="E30" s="63">
        <v>42.5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170101130038</v>
      </c>
      <c r="C31" s="63">
        <v>37.5</v>
      </c>
      <c r="D31" s="63"/>
      <c r="E31" s="63">
        <v>37.5</v>
      </c>
      <c r="F31" s="6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J7" sqref="J7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98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99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13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15" t="s">
        <v>17</v>
      </c>
      <c r="D6" s="16">
        <f>COUNTA(C11:C111)</f>
        <v>23</v>
      </c>
      <c r="E6" s="15" t="s">
        <v>18</v>
      </c>
      <c r="F6" s="16">
        <f>COUNTA(E11:E111)</f>
        <v>23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20" t="s">
        <v>22</v>
      </c>
      <c r="D7" s="93"/>
      <c r="E7" s="20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20" t="s">
        <v>26</v>
      </c>
      <c r="D8" s="93">
        <f>(0.55*C10)</f>
        <v>27.500000000000004</v>
      </c>
      <c r="E8" s="20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20" t="s">
        <v>31</v>
      </c>
      <c r="D9" s="93">
        <f>COUNTIF(C11:C100,"&gt;="&amp;D8)</f>
        <v>23</v>
      </c>
      <c r="E9" s="20" t="s">
        <v>31</v>
      </c>
      <c r="F9" s="93">
        <f>COUNTIF(E11:E100,"&gt;="&amp;F8)</f>
        <v>23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20">
        <v>50</v>
      </c>
      <c r="D10" s="93">
        <f>(D9/D6)*100</f>
        <v>100</v>
      </c>
      <c r="E10" s="29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170101130003</v>
      </c>
      <c r="C11" s="72">
        <v>38</v>
      </c>
      <c r="D11" s="72"/>
      <c r="E11" s="34">
        <v>36</v>
      </c>
      <c r="F11" s="35"/>
      <c r="G11" s="36" t="s">
        <v>48</v>
      </c>
      <c r="H11" s="4">
        <v>3</v>
      </c>
      <c r="I11" s="4">
        <v>3</v>
      </c>
      <c r="J11" s="4">
        <v>3</v>
      </c>
      <c r="K11" s="99">
        <v>3</v>
      </c>
      <c r="L11" s="4">
        <v>3</v>
      </c>
      <c r="M11" s="99">
        <v>0</v>
      </c>
      <c r="N11" s="99">
        <v>0</v>
      </c>
      <c r="O11" s="99">
        <v>0</v>
      </c>
      <c r="P11" s="99">
        <v>2</v>
      </c>
      <c r="Q11" s="99">
        <v>2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170101130004</v>
      </c>
      <c r="C12" s="72">
        <v>38</v>
      </c>
      <c r="D12" s="72"/>
      <c r="E12" s="34">
        <v>36</v>
      </c>
      <c r="F12" s="35"/>
      <c r="G12" s="36" t="s">
        <v>49</v>
      </c>
      <c r="H12" s="97">
        <v>3</v>
      </c>
      <c r="I12" s="97">
        <v>3</v>
      </c>
      <c r="J12" s="97">
        <v>3</v>
      </c>
      <c r="K12" s="99">
        <v>3</v>
      </c>
      <c r="L12" s="97">
        <v>3</v>
      </c>
      <c r="M12" s="99">
        <v>0</v>
      </c>
      <c r="N12" s="99">
        <v>0</v>
      </c>
      <c r="O12" s="99">
        <v>0</v>
      </c>
      <c r="P12" s="99">
        <v>2</v>
      </c>
      <c r="Q12" s="99">
        <v>2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170101130007</v>
      </c>
      <c r="C13" s="72">
        <v>41</v>
      </c>
      <c r="D13" s="72"/>
      <c r="E13" s="34">
        <v>40</v>
      </c>
      <c r="F13" s="35"/>
      <c r="G13" s="36" t="s">
        <v>50</v>
      </c>
      <c r="H13" s="97">
        <v>3</v>
      </c>
      <c r="I13" s="97">
        <v>3</v>
      </c>
      <c r="J13" s="97">
        <v>3</v>
      </c>
      <c r="K13" s="99">
        <v>3</v>
      </c>
      <c r="L13" s="97">
        <v>3</v>
      </c>
      <c r="M13" s="99">
        <v>0</v>
      </c>
      <c r="N13" s="99">
        <v>0</v>
      </c>
      <c r="O13" s="99">
        <v>0</v>
      </c>
      <c r="P13" s="99">
        <v>2</v>
      </c>
      <c r="Q13" s="99">
        <v>2</v>
      </c>
      <c r="R13" s="99">
        <v>0</v>
      </c>
      <c r="S13" s="99">
        <v>0</v>
      </c>
      <c r="T13" s="99">
        <v>3</v>
      </c>
      <c r="U13" s="99">
        <v>0</v>
      </c>
      <c r="V13" s="99">
        <v>3</v>
      </c>
      <c r="W13" s="87"/>
    </row>
    <row r="14" spans="1:23" ht="15.5" x14ac:dyDescent="0.35">
      <c r="A14" s="90">
        <v>4</v>
      </c>
      <c r="B14" s="33">
        <v>170101130009</v>
      </c>
      <c r="C14" s="72">
        <v>40</v>
      </c>
      <c r="D14" s="72"/>
      <c r="E14" s="34">
        <v>38</v>
      </c>
      <c r="F14" s="35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3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2</v>
      </c>
      <c r="Q14" s="38">
        <f t="shared" si="0"/>
        <v>2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3</v>
      </c>
      <c r="W14" s="87"/>
    </row>
    <row r="15" spans="1:23" ht="15.5" x14ac:dyDescent="0.35">
      <c r="A15" s="90">
        <v>5</v>
      </c>
      <c r="B15" s="33">
        <v>170101130011</v>
      </c>
      <c r="C15" s="72">
        <v>42</v>
      </c>
      <c r="D15" s="72"/>
      <c r="E15" s="34">
        <v>40</v>
      </c>
      <c r="F15" s="35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1.6875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1.125</v>
      </c>
      <c r="Q15" s="40">
        <f t="shared" si="1"/>
        <v>1.125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1.6875</v>
      </c>
      <c r="W15" s="87"/>
    </row>
    <row r="16" spans="1:23" x14ac:dyDescent="0.35">
      <c r="A16" s="90">
        <v>6</v>
      </c>
      <c r="B16" s="33">
        <v>170101130015</v>
      </c>
      <c r="C16" s="72">
        <v>38</v>
      </c>
      <c r="D16" s="72"/>
      <c r="E16" s="34">
        <v>36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170101130017</v>
      </c>
      <c r="C17" s="72">
        <v>42</v>
      </c>
      <c r="D17" s="72"/>
      <c r="E17" s="34">
        <v>44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170101130018</v>
      </c>
      <c r="C18" s="72">
        <v>41</v>
      </c>
      <c r="D18" s="72"/>
      <c r="E18" s="34">
        <v>40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170101130028</v>
      </c>
      <c r="C19" s="72">
        <v>36</v>
      </c>
      <c r="D19" s="72"/>
      <c r="E19" s="34">
        <v>36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170101130031</v>
      </c>
      <c r="C20" s="72">
        <v>32</v>
      </c>
      <c r="D20" s="72"/>
      <c r="E20" s="34">
        <v>34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170101130035</v>
      </c>
      <c r="C21" s="72">
        <v>32</v>
      </c>
      <c r="D21" s="72"/>
      <c r="E21" s="34">
        <v>34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170301130002</v>
      </c>
      <c r="C22" s="72">
        <v>45</v>
      </c>
      <c r="D22" s="72"/>
      <c r="E22" s="34">
        <v>45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170301130003</v>
      </c>
      <c r="C23" s="72">
        <v>46</v>
      </c>
      <c r="D23" s="72"/>
      <c r="E23" s="34">
        <v>44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170301130005</v>
      </c>
      <c r="C24" s="72">
        <v>42</v>
      </c>
      <c r="D24" s="72"/>
      <c r="E24" s="34">
        <v>40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170301130008</v>
      </c>
      <c r="C25" s="72">
        <v>46</v>
      </c>
      <c r="D25" s="72"/>
      <c r="E25" s="34">
        <v>44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170301130010</v>
      </c>
      <c r="C26" s="72">
        <v>46</v>
      </c>
      <c r="D26" s="72"/>
      <c r="E26" s="34">
        <v>48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170301130011</v>
      </c>
      <c r="C27" s="72">
        <v>47</v>
      </c>
      <c r="D27" s="72"/>
      <c r="E27" s="34">
        <v>43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170301130012</v>
      </c>
      <c r="C28" s="72">
        <v>49</v>
      </c>
      <c r="D28" s="72"/>
      <c r="E28" s="45">
        <v>45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89">
        <v>170301130013</v>
      </c>
      <c r="C29" s="72">
        <v>48</v>
      </c>
      <c r="D29" s="72"/>
      <c r="E29" s="45">
        <v>46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89">
        <v>170301130014</v>
      </c>
      <c r="C30" s="72">
        <v>42</v>
      </c>
      <c r="D30" s="72"/>
      <c r="E30" s="45">
        <v>48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89">
        <v>170301130019</v>
      </c>
      <c r="C31" s="72">
        <v>44</v>
      </c>
      <c r="D31" s="72"/>
      <c r="E31" s="45">
        <v>46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89">
        <v>170301131021</v>
      </c>
      <c r="C32" s="72">
        <v>48</v>
      </c>
      <c r="D32" s="72"/>
      <c r="E32" s="45">
        <v>43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89">
        <v>170301131022</v>
      </c>
      <c r="C33" s="72">
        <v>43</v>
      </c>
      <c r="D33" s="72"/>
      <c r="E33" s="45">
        <v>41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K9" sqref="K9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100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101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102</v>
      </c>
      <c r="B5" s="116"/>
      <c r="C5" s="116"/>
      <c r="D5" s="116"/>
      <c r="E5" s="116"/>
      <c r="F5" s="3"/>
      <c r="G5" s="4" t="s">
        <v>14</v>
      </c>
      <c r="H5" s="11">
        <f>D10</f>
        <v>84.210526315789465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19</v>
      </c>
      <c r="E6" s="92" t="s">
        <v>18</v>
      </c>
      <c r="F6" s="16">
        <f>COUNTA(E11:E111)</f>
        <v>19</v>
      </c>
      <c r="G6" s="4" t="s">
        <v>19</v>
      </c>
      <c r="H6" s="17">
        <f>F10</f>
        <v>84.210526315789465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84.210526315789465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16</v>
      </c>
      <c r="E9" s="93" t="s">
        <v>31</v>
      </c>
      <c r="F9" s="93">
        <f>COUNTIF(E11:E100,"&gt;="&amp;F8)</f>
        <v>16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84.210526315789465</v>
      </c>
      <c r="E10" s="94">
        <v>50</v>
      </c>
      <c r="F10" s="93">
        <f>(F9/F6)*100</f>
        <v>84.210526315789465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95">
        <v>43</v>
      </c>
      <c r="D11" s="95"/>
      <c r="E11" s="95">
        <v>43</v>
      </c>
      <c r="F11" s="56"/>
      <c r="G11" s="36" t="s">
        <v>48</v>
      </c>
      <c r="H11" s="4">
        <v>0</v>
      </c>
      <c r="I11" s="5">
        <v>0</v>
      </c>
      <c r="J11" s="99">
        <v>0</v>
      </c>
      <c r="K11" s="99">
        <v>0</v>
      </c>
      <c r="L11" s="99">
        <v>0</v>
      </c>
      <c r="M11" s="4">
        <v>2</v>
      </c>
      <c r="N11" s="4">
        <v>0</v>
      </c>
      <c r="O11" s="99">
        <v>1</v>
      </c>
      <c r="P11" s="99">
        <v>1</v>
      </c>
      <c r="Q11" s="99">
        <v>0</v>
      </c>
      <c r="R11" s="99">
        <v>0</v>
      </c>
      <c r="S11" s="99">
        <v>3</v>
      </c>
      <c r="T11" s="99">
        <v>1</v>
      </c>
      <c r="U11" s="99">
        <v>0</v>
      </c>
      <c r="V11" s="99">
        <v>1</v>
      </c>
      <c r="W11" s="87"/>
    </row>
    <row r="12" spans="1:23" ht="15.5" x14ac:dyDescent="0.35">
      <c r="A12" s="90">
        <v>2</v>
      </c>
      <c r="B12" s="33">
        <v>170301130002</v>
      </c>
      <c r="C12" s="95">
        <v>42</v>
      </c>
      <c r="D12" s="95"/>
      <c r="E12" s="95">
        <v>42</v>
      </c>
      <c r="F12" s="56"/>
      <c r="G12" s="36" t="s">
        <v>49</v>
      </c>
      <c r="H12" s="97">
        <v>0</v>
      </c>
      <c r="I12" s="5">
        <v>0</v>
      </c>
      <c r="J12" s="99">
        <v>0</v>
      </c>
      <c r="K12" s="99">
        <v>0</v>
      </c>
      <c r="L12" s="99">
        <v>0</v>
      </c>
      <c r="M12" s="97">
        <v>2</v>
      </c>
      <c r="N12" s="4">
        <v>0</v>
      </c>
      <c r="O12" s="99">
        <v>1</v>
      </c>
      <c r="P12" s="99">
        <v>1</v>
      </c>
      <c r="Q12" s="99">
        <v>0</v>
      </c>
      <c r="R12" s="99">
        <v>0</v>
      </c>
      <c r="S12" s="99">
        <v>3</v>
      </c>
      <c r="T12" s="99">
        <v>1</v>
      </c>
      <c r="U12" s="99">
        <v>0</v>
      </c>
      <c r="V12" s="99">
        <v>1</v>
      </c>
      <c r="W12" s="87"/>
    </row>
    <row r="13" spans="1:23" ht="15.5" x14ac:dyDescent="0.35">
      <c r="A13" s="90">
        <v>3</v>
      </c>
      <c r="B13" s="33">
        <v>170301130003</v>
      </c>
      <c r="C13" s="95">
        <v>37.5</v>
      </c>
      <c r="D13" s="95"/>
      <c r="E13" s="95">
        <v>37.5</v>
      </c>
      <c r="F13" s="56"/>
      <c r="G13" s="36" t="s">
        <v>50</v>
      </c>
      <c r="H13" s="97">
        <v>0</v>
      </c>
      <c r="I13" s="5">
        <v>0</v>
      </c>
      <c r="J13" s="99">
        <v>0</v>
      </c>
      <c r="K13" s="99">
        <v>0</v>
      </c>
      <c r="L13" s="99">
        <v>0</v>
      </c>
      <c r="M13" s="97">
        <v>2</v>
      </c>
      <c r="N13" s="4">
        <v>0</v>
      </c>
      <c r="O13" s="99">
        <v>3</v>
      </c>
      <c r="P13" s="99">
        <v>1</v>
      </c>
      <c r="Q13" s="99">
        <v>0</v>
      </c>
      <c r="R13" s="99">
        <v>0</v>
      </c>
      <c r="S13" s="99">
        <v>2</v>
      </c>
      <c r="T13" s="99">
        <v>1</v>
      </c>
      <c r="U13" s="99">
        <v>0</v>
      </c>
      <c r="V13" s="99">
        <v>1</v>
      </c>
      <c r="W13" s="87"/>
    </row>
    <row r="14" spans="1:23" ht="15.5" x14ac:dyDescent="0.35">
      <c r="A14" s="90">
        <v>4</v>
      </c>
      <c r="B14" s="33">
        <v>170301130004</v>
      </c>
      <c r="C14" s="95">
        <v>47</v>
      </c>
      <c r="D14" s="95"/>
      <c r="E14" s="95">
        <v>47</v>
      </c>
      <c r="F14" s="56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>AVERAGE(K11:K13)</f>
        <v>0</v>
      </c>
      <c r="L14" s="38">
        <f t="shared" si="0"/>
        <v>0</v>
      </c>
      <c r="M14" s="38">
        <f t="shared" si="0"/>
        <v>2</v>
      </c>
      <c r="N14" s="38">
        <f>AVERAGE(N11:N13)</f>
        <v>0</v>
      </c>
      <c r="O14" s="38">
        <f>AVERAGE(O11:O13)</f>
        <v>1.6666666666666667</v>
      </c>
      <c r="P14" s="38"/>
      <c r="Q14" s="38">
        <f t="shared" si="0"/>
        <v>0</v>
      </c>
      <c r="R14" s="38">
        <f t="shared" si="0"/>
        <v>0</v>
      </c>
      <c r="S14" s="38">
        <f t="shared" si="0"/>
        <v>2.6666666666666665</v>
      </c>
      <c r="T14" s="38"/>
      <c r="U14" s="38">
        <f t="shared" si="0"/>
        <v>0</v>
      </c>
      <c r="V14" s="38">
        <f t="shared" si="0"/>
        <v>1</v>
      </c>
      <c r="W14" s="87"/>
    </row>
    <row r="15" spans="1:23" ht="15.5" x14ac:dyDescent="0.35">
      <c r="A15" s="90">
        <v>5</v>
      </c>
      <c r="B15" s="33">
        <v>170301130005</v>
      </c>
      <c r="C15" s="95">
        <v>43</v>
      </c>
      <c r="D15" s="95"/>
      <c r="E15" s="95">
        <v>43</v>
      </c>
      <c r="F15" s="56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1.125</v>
      </c>
      <c r="N15" s="40">
        <f t="shared" si="1"/>
        <v>0</v>
      </c>
      <c r="O15" s="40">
        <f t="shared" si="1"/>
        <v>0.9375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40">
        <f t="shared" si="1"/>
        <v>1.5</v>
      </c>
      <c r="T15" s="40">
        <f t="shared" si="1"/>
        <v>0</v>
      </c>
      <c r="U15" s="40">
        <f t="shared" si="1"/>
        <v>0</v>
      </c>
      <c r="V15" s="40">
        <f t="shared" si="1"/>
        <v>0.5625</v>
      </c>
      <c r="W15" s="87"/>
    </row>
    <row r="16" spans="1:23" x14ac:dyDescent="0.35">
      <c r="A16" s="90">
        <v>6</v>
      </c>
      <c r="B16" s="33">
        <v>170301130006</v>
      </c>
      <c r="C16" s="95">
        <v>46</v>
      </c>
      <c r="D16" s="95"/>
      <c r="E16" s="95">
        <v>46</v>
      </c>
      <c r="F16" s="56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87"/>
    </row>
    <row r="17" spans="1:23" x14ac:dyDescent="0.35">
      <c r="A17" s="90">
        <v>7</v>
      </c>
      <c r="B17" s="33">
        <v>170301130008</v>
      </c>
      <c r="C17" s="95">
        <v>40</v>
      </c>
      <c r="D17" s="95"/>
      <c r="E17" s="95">
        <v>40</v>
      </c>
      <c r="F17" s="56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170301130010</v>
      </c>
      <c r="C18" s="95">
        <v>43</v>
      </c>
      <c r="D18" s="95"/>
      <c r="E18" s="95">
        <v>43</v>
      </c>
      <c r="F18" s="56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170301130011</v>
      </c>
      <c r="C19" s="95">
        <v>45</v>
      </c>
      <c r="D19" s="95"/>
      <c r="E19" s="95">
        <v>45</v>
      </c>
      <c r="F19" s="56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170301130012</v>
      </c>
      <c r="C20" s="95">
        <v>45</v>
      </c>
      <c r="D20" s="95"/>
      <c r="E20" s="95">
        <v>45</v>
      </c>
      <c r="F20" s="56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170301130013</v>
      </c>
      <c r="C21" s="95">
        <v>43</v>
      </c>
      <c r="D21" s="95"/>
      <c r="E21" s="95">
        <v>43</v>
      </c>
      <c r="F21" s="56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170301130014</v>
      </c>
      <c r="C22" s="95">
        <v>45</v>
      </c>
      <c r="D22" s="95"/>
      <c r="E22" s="95">
        <v>45</v>
      </c>
      <c r="F22" s="56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170301130015</v>
      </c>
      <c r="C23" s="95">
        <v>45</v>
      </c>
      <c r="D23" s="95"/>
      <c r="E23" s="95">
        <v>45</v>
      </c>
      <c r="F23" s="56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170301130017</v>
      </c>
      <c r="C24" s="95">
        <v>0</v>
      </c>
      <c r="D24" s="95"/>
      <c r="E24" s="95">
        <v>0</v>
      </c>
      <c r="F24" s="56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170301130019</v>
      </c>
      <c r="C25" s="95">
        <v>38</v>
      </c>
      <c r="D25" s="95"/>
      <c r="E25" s="95">
        <v>38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170301131020</v>
      </c>
      <c r="C26" s="95">
        <v>26</v>
      </c>
      <c r="D26" s="95"/>
      <c r="E26" s="95">
        <v>26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170301131021</v>
      </c>
      <c r="C27" s="95">
        <v>32</v>
      </c>
      <c r="D27" s="95"/>
      <c r="E27" s="95">
        <v>32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6">
        <v>18</v>
      </c>
      <c r="B28" s="33">
        <v>170301131022</v>
      </c>
      <c r="C28" s="57">
        <v>43</v>
      </c>
      <c r="D28" s="57"/>
      <c r="E28" s="57">
        <v>43</v>
      </c>
      <c r="F28" s="5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6">
        <v>19</v>
      </c>
      <c r="B29" s="33">
        <v>170301131023</v>
      </c>
      <c r="C29" s="57">
        <v>0</v>
      </c>
      <c r="D29" s="57"/>
      <c r="E29" s="57">
        <v>0</v>
      </c>
      <c r="F29" s="58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103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104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105</v>
      </c>
      <c r="B5" s="116"/>
      <c r="C5" s="116"/>
      <c r="D5" s="116"/>
      <c r="E5" s="116"/>
      <c r="F5" s="3"/>
      <c r="G5" s="4" t="s">
        <v>14</v>
      </c>
      <c r="H5" s="11">
        <f>D10</f>
        <v>91.891891891891902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37</v>
      </c>
      <c r="E6" s="92" t="s">
        <v>18</v>
      </c>
      <c r="F6" s="16">
        <f>COUNTA(E11:E111)</f>
        <v>37</v>
      </c>
      <c r="G6" s="4" t="s">
        <v>19</v>
      </c>
      <c r="H6" s="17">
        <f>F10</f>
        <v>91.891891891891902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91.891891891891902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34</v>
      </c>
      <c r="E9" s="93" t="s">
        <v>31</v>
      </c>
      <c r="F9" s="93">
        <f>COUNTIF(E11:E100,"&gt;="&amp;F8)</f>
        <v>34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91.891891891891902</v>
      </c>
      <c r="E10" s="94">
        <v>50</v>
      </c>
      <c r="F10" s="93">
        <f>(F9/F6)*100</f>
        <v>91.891891891891902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170301130001</v>
      </c>
      <c r="C11" s="63">
        <v>42.5</v>
      </c>
      <c r="D11" s="63"/>
      <c r="E11" s="63">
        <v>42.5</v>
      </c>
      <c r="F11" s="64"/>
      <c r="G11" s="36" t="s">
        <v>48</v>
      </c>
      <c r="H11" s="99">
        <v>0</v>
      </c>
      <c r="I11" s="99">
        <v>0</v>
      </c>
      <c r="J11" s="99">
        <v>3</v>
      </c>
      <c r="K11" s="99">
        <v>3</v>
      </c>
      <c r="L11" s="99">
        <v>0</v>
      </c>
      <c r="M11" s="99">
        <v>0</v>
      </c>
      <c r="N11" s="99">
        <v>3</v>
      </c>
      <c r="O11" s="99">
        <v>3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</row>
    <row r="12" spans="1:23" ht="25" customHeight="1" x14ac:dyDescent="0.35">
      <c r="A12" s="90">
        <v>2</v>
      </c>
      <c r="B12" s="33">
        <v>170301130002</v>
      </c>
      <c r="C12" s="63">
        <v>42</v>
      </c>
      <c r="D12" s="63"/>
      <c r="E12" s="63">
        <v>42</v>
      </c>
      <c r="F12" s="64"/>
      <c r="G12" s="36" t="s">
        <v>49</v>
      </c>
      <c r="H12" s="99">
        <v>0</v>
      </c>
      <c r="I12" s="99">
        <v>0</v>
      </c>
      <c r="J12" s="99">
        <v>3</v>
      </c>
      <c r="K12" s="99">
        <v>3</v>
      </c>
      <c r="L12" s="99">
        <v>0</v>
      </c>
      <c r="M12" s="99">
        <v>0</v>
      </c>
      <c r="N12" s="99">
        <v>3</v>
      </c>
      <c r="O12" s="99">
        <v>2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170301130003</v>
      </c>
      <c r="C13" s="63">
        <v>37.5</v>
      </c>
      <c r="D13" s="63"/>
      <c r="E13" s="63">
        <v>37.5</v>
      </c>
      <c r="F13" s="64"/>
      <c r="G13" s="36" t="s">
        <v>50</v>
      </c>
      <c r="H13" s="99">
        <v>0</v>
      </c>
      <c r="I13" s="99">
        <v>0</v>
      </c>
      <c r="J13" s="99">
        <v>3</v>
      </c>
      <c r="K13" s="99">
        <v>3</v>
      </c>
      <c r="L13" s="99">
        <v>0</v>
      </c>
      <c r="M13" s="99">
        <v>0</v>
      </c>
      <c r="N13" s="99">
        <v>3</v>
      </c>
      <c r="O13" s="99">
        <v>3</v>
      </c>
      <c r="P13" s="99">
        <v>0</v>
      </c>
      <c r="Q13" s="99">
        <v>0</v>
      </c>
      <c r="R13" s="99">
        <v>0</v>
      </c>
      <c r="S13" s="99">
        <v>0</v>
      </c>
      <c r="T13" s="99">
        <v>3</v>
      </c>
      <c r="U13" s="99">
        <v>0</v>
      </c>
      <c r="V13" s="99">
        <v>3</v>
      </c>
    </row>
    <row r="14" spans="1:23" ht="35.5" customHeight="1" x14ac:dyDescent="0.35">
      <c r="A14" s="90">
        <v>4</v>
      </c>
      <c r="B14" s="33">
        <v>170301130004</v>
      </c>
      <c r="C14" s="63">
        <v>46.5</v>
      </c>
      <c r="D14" s="63"/>
      <c r="E14" s="63">
        <v>46.5</v>
      </c>
      <c r="F14" s="64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3</v>
      </c>
      <c r="K14" s="38">
        <f t="shared" si="0"/>
        <v>3</v>
      </c>
      <c r="L14" s="38">
        <f t="shared" si="0"/>
        <v>0</v>
      </c>
      <c r="M14" s="38">
        <f t="shared" si="0"/>
        <v>0</v>
      </c>
      <c r="N14" s="38">
        <f t="shared" si="0"/>
        <v>3</v>
      </c>
      <c r="O14" s="38">
        <f t="shared" si="0"/>
        <v>2.6666666666666665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3</v>
      </c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90">
        <v>5</v>
      </c>
      <c r="B15" s="33">
        <v>170301130005</v>
      </c>
      <c r="C15" s="63">
        <v>42.5</v>
      </c>
      <c r="D15" s="63"/>
      <c r="E15" s="63">
        <v>42.5</v>
      </c>
      <c r="F15" s="64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1.6875</v>
      </c>
      <c r="K15" s="40">
        <f t="shared" si="1"/>
        <v>1.6875</v>
      </c>
      <c r="L15" s="40">
        <f t="shared" si="1"/>
        <v>0</v>
      </c>
      <c r="M15" s="40">
        <f t="shared" si="1"/>
        <v>0</v>
      </c>
      <c r="N15" s="40">
        <f>(56.25*N14)/100</f>
        <v>1.6875</v>
      </c>
      <c r="O15" s="40">
        <f t="shared" si="1"/>
        <v>1.5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90">
        <v>6</v>
      </c>
      <c r="B16" s="33">
        <v>170301130006</v>
      </c>
      <c r="C16" s="63">
        <v>45.5</v>
      </c>
      <c r="D16" s="63"/>
      <c r="E16" s="63">
        <v>45.5</v>
      </c>
      <c r="F16" s="64"/>
    </row>
    <row r="17" spans="1:22" ht="41" customHeight="1" x14ac:dyDescent="0.35">
      <c r="A17" s="90">
        <v>7</v>
      </c>
      <c r="B17" s="33">
        <v>170301130008</v>
      </c>
      <c r="C17" s="63">
        <v>40</v>
      </c>
      <c r="D17" s="63"/>
      <c r="E17" s="63">
        <v>40</v>
      </c>
      <c r="F17" s="64"/>
    </row>
    <row r="18" spans="1:22" ht="25" customHeight="1" x14ac:dyDescent="0.35">
      <c r="A18" s="90">
        <v>8</v>
      </c>
      <c r="B18" s="33">
        <v>170301130010</v>
      </c>
      <c r="C18" s="63">
        <v>42.5</v>
      </c>
      <c r="D18" s="63"/>
      <c r="E18" s="63">
        <v>42.5</v>
      </c>
      <c r="F18" s="64"/>
    </row>
    <row r="19" spans="1:22" ht="25" customHeight="1" x14ac:dyDescent="0.35">
      <c r="A19" s="90">
        <v>9</v>
      </c>
      <c r="B19" s="33">
        <v>170301130011</v>
      </c>
      <c r="C19" s="63">
        <v>45</v>
      </c>
      <c r="D19" s="63"/>
      <c r="E19" s="63">
        <v>45</v>
      </c>
      <c r="F19" s="64"/>
    </row>
    <row r="20" spans="1:22" ht="25" customHeight="1" x14ac:dyDescent="0.35">
      <c r="A20" s="90">
        <v>10</v>
      </c>
      <c r="B20" s="33">
        <v>170301130012</v>
      </c>
      <c r="C20" s="63">
        <v>45</v>
      </c>
      <c r="D20" s="63"/>
      <c r="E20" s="63">
        <v>45</v>
      </c>
      <c r="F20" s="64"/>
      <c r="J20" s="100"/>
      <c r="K20" s="100"/>
    </row>
    <row r="21" spans="1:22" ht="31.5" customHeight="1" x14ac:dyDescent="0.35">
      <c r="A21" s="90">
        <v>11</v>
      </c>
      <c r="B21" s="33">
        <v>170301130013</v>
      </c>
      <c r="C21" s="63">
        <v>42.5</v>
      </c>
      <c r="D21" s="63"/>
      <c r="E21" s="63">
        <v>42.5</v>
      </c>
      <c r="F21" s="6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170301130014</v>
      </c>
      <c r="C22" s="63">
        <v>37.5</v>
      </c>
      <c r="D22" s="63"/>
      <c r="E22" s="63">
        <v>37.5</v>
      </c>
      <c r="F22" s="6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170301130015</v>
      </c>
      <c r="C23" s="63">
        <v>45</v>
      </c>
      <c r="D23" s="63"/>
      <c r="E23" s="63">
        <v>45</v>
      </c>
      <c r="F23" s="6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170301130017</v>
      </c>
      <c r="C24" s="63">
        <v>0</v>
      </c>
      <c r="D24" s="63"/>
      <c r="E24" s="63">
        <v>0</v>
      </c>
      <c r="F24" s="6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170301130019</v>
      </c>
      <c r="C25" s="63">
        <v>37.5</v>
      </c>
      <c r="D25" s="63"/>
      <c r="E25" s="63">
        <v>37.5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170301131020</v>
      </c>
      <c r="C26" s="64">
        <v>25.5</v>
      </c>
      <c r="D26" s="64"/>
      <c r="E26" s="64">
        <v>25.5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170301131021</v>
      </c>
      <c r="C27" s="64">
        <v>31.5</v>
      </c>
      <c r="D27" s="64"/>
      <c r="E27" s="64">
        <v>31.5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170301131022</v>
      </c>
      <c r="C28" s="64">
        <v>42.5</v>
      </c>
      <c r="D28" s="64"/>
      <c r="E28" s="64">
        <v>42.5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170301131023</v>
      </c>
      <c r="C29" s="64">
        <v>0</v>
      </c>
      <c r="D29" s="64"/>
      <c r="E29" s="64">
        <v>0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170101130001</v>
      </c>
      <c r="C30" s="64">
        <v>45</v>
      </c>
      <c r="D30" s="64"/>
      <c r="E30" s="64">
        <v>45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170101130004</v>
      </c>
      <c r="C31" s="64">
        <v>37</v>
      </c>
      <c r="D31" s="64"/>
      <c r="E31" s="64">
        <v>37</v>
      </c>
      <c r="F31" s="6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170101130008</v>
      </c>
      <c r="C32" s="64">
        <v>41.5</v>
      </c>
      <c r="D32" s="64"/>
      <c r="E32" s="64">
        <v>41.5</v>
      </c>
      <c r="F32" s="6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170101130009</v>
      </c>
      <c r="C33" s="64">
        <v>40</v>
      </c>
      <c r="D33" s="64"/>
      <c r="E33" s="64">
        <v>40</v>
      </c>
      <c r="F33" s="6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170101130011</v>
      </c>
      <c r="C34" s="64">
        <v>43</v>
      </c>
      <c r="D34" s="64"/>
      <c r="E34" s="64">
        <v>43</v>
      </c>
      <c r="F34" s="6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170101130012</v>
      </c>
      <c r="C35" s="64">
        <v>33.5</v>
      </c>
      <c r="D35" s="64"/>
      <c r="E35" s="64">
        <v>33.5</v>
      </c>
      <c r="F35" s="6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170101130013</v>
      </c>
      <c r="C36" s="64">
        <v>45.5</v>
      </c>
      <c r="D36" s="64"/>
      <c r="E36" s="64">
        <v>45.5</v>
      </c>
      <c r="F36" s="64"/>
    </row>
    <row r="37" spans="1:23" ht="25" customHeight="1" x14ac:dyDescent="0.35">
      <c r="A37" s="90">
        <v>27</v>
      </c>
      <c r="B37" s="33">
        <v>170101130014</v>
      </c>
      <c r="C37" s="64">
        <v>33</v>
      </c>
      <c r="D37" s="64"/>
      <c r="E37" s="64">
        <v>33</v>
      </c>
      <c r="F37" s="64"/>
    </row>
    <row r="38" spans="1:23" ht="25" customHeight="1" x14ac:dyDescent="0.35">
      <c r="A38" s="90">
        <v>28</v>
      </c>
      <c r="B38" s="33">
        <v>170101130015</v>
      </c>
      <c r="C38" s="64">
        <v>38.5</v>
      </c>
      <c r="D38" s="64"/>
      <c r="E38" s="64">
        <v>38.5</v>
      </c>
      <c r="F38" s="6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170101130016</v>
      </c>
      <c r="C39" s="64">
        <v>40</v>
      </c>
      <c r="D39" s="64"/>
      <c r="E39" s="64">
        <v>40</v>
      </c>
      <c r="F39" s="6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170101130017</v>
      </c>
      <c r="C40" s="64">
        <v>45.5</v>
      </c>
      <c r="D40" s="64"/>
      <c r="E40" s="64">
        <v>45.5</v>
      </c>
      <c r="F40" s="6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170101130018</v>
      </c>
      <c r="C41" s="64">
        <v>43.5</v>
      </c>
      <c r="D41" s="64"/>
      <c r="E41" s="64">
        <v>43.5</v>
      </c>
      <c r="F41" s="6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170101130026</v>
      </c>
      <c r="C42" s="64">
        <v>45</v>
      </c>
      <c r="D42" s="64"/>
      <c r="E42" s="64">
        <v>45</v>
      </c>
      <c r="F42" s="6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170101130029</v>
      </c>
      <c r="C43" s="64">
        <v>37.5</v>
      </c>
      <c r="D43" s="64"/>
      <c r="E43" s="64">
        <v>37.5</v>
      </c>
      <c r="F43" s="6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170101130032</v>
      </c>
      <c r="C44" s="64">
        <v>40.5</v>
      </c>
      <c r="D44" s="64"/>
      <c r="E44" s="64">
        <v>40.5</v>
      </c>
      <c r="F44" s="6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170101130038</v>
      </c>
      <c r="C45" s="64">
        <v>38.5</v>
      </c>
      <c r="D45" s="64"/>
      <c r="E45" s="64">
        <v>38.5</v>
      </c>
      <c r="F45" s="6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170101130003</v>
      </c>
      <c r="C46" s="64">
        <v>30</v>
      </c>
      <c r="D46" s="64"/>
      <c r="E46" s="64">
        <v>30</v>
      </c>
      <c r="F46" s="6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170101130020</v>
      </c>
      <c r="C47" s="64">
        <v>33</v>
      </c>
      <c r="D47" s="64"/>
      <c r="E47" s="64">
        <v>33</v>
      </c>
      <c r="F47" s="6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A37" workbookViewId="0">
      <selection activeCell="C9" sqref="C9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53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54</v>
      </c>
      <c r="B4" s="116"/>
      <c r="C4" s="116"/>
      <c r="D4" s="116"/>
      <c r="E4" s="11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55</v>
      </c>
      <c r="B5" s="116"/>
      <c r="C5" s="116"/>
      <c r="D5" s="116"/>
      <c r="E5" s="116"/>
      <c r="F5" s="3"/>
      <c r="G5" s="4" t="s">
        <v>14</v>
      </c>
      <c r="H5" s="11">
        <f>D10</f>
        <v>37.5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/>
      <c r="B6" s="14" t="s">
        <v>16</v>
      </c>
      <c r="C6" s="48" t="s">
        <v>17</v>
      </c>
      <c r="D6" s="16">
        <f>COUNTA(C11:C111)</f>
        <v>72</v>
      </c>
      <c r="E6" s="48" t="s">
        <v>18</v>
      </c>
      <c r="F6" s="16">
        <f>COUNTA(E11:E111)</f>
        <v>72</v>
      </c>
      <c r="G6" s="4" t="s">
        <v>19</v>
      </c>
      <c r="H6" s="17">
        <f>F10</f>
        <v>54.166666666666664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/>
      <c r="B7" s="14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45.833333333333329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/>
      <c r="B8" s="14" t="s">
        <v>25</v>
      </c>
      <c r="C8" s="21" t="s">
        <v>26</v>
      </c>
      <c r="D8" s="21">
        <f>(0.55*C10)</f>
        <v>33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</row>
    <row r="9" spans="1:23" ht="25" customHeight="1" x14ac:dyDescent="0.35">
      <c r="A9"/>
      <c r="B9" s="14" t="s">
        <v>30</v>
      </c>
      <c r="C9" s="21" t="s">
        <v>31</v>
      </c>
      <c r="D9" s="21">
        <f>COUNTIF(C11:C100,"&gt;="&amp;D8)</f>
        <v>27</v>
      </c>
      <c r="E9" s="21" t="s">
        <v>31</v>
      </c>
      <c r="F9" s="21">
        <f>COUNTIF(E11:E100,"&gt;="&amp;F8)</f>
        <v>39</v>
      </c>
      <c r="H9" s="28"/>
      <c r="I9" s="28"/>
    </row>
    <row r="10" spans="1:23" ht="25" customHeight="1" x14ac:dyDescent="0.35">
      <c r="B10" s="14" t="s">
        <v>32</v>
      </c>
      <c r="C10" s="21">
        <v>60</v>
      </c>
      <c r="D10" s="21">
        <f>(D9/D6)*100</f>
        <v>37.5</v>
      </c>
      <c r="E10" s="49">
        <v>50</v>
      </c>
      <c r="F10" s="21">
        <f>(F9/F6)*100</f>
        <v>54.166666666666664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27">
        <v>1</v>
      </c>
      <c r="B11" s="33">
        <v>170101130003</v>
      </c>
      <c r="C11" s="50">
        <v>50</v>
      </c>
      <c r="D11" s="50"/>
      <c r="E11" s="50">
        <v>8</v>
      </c>
      <c r="F11" s="51"/>
      <c r="G11" s="36" t="s">
        <v>48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2</v>
      </c>
      <c r="N11" s="4">
        <v>0</v>
      </c>
      <c r="O11" s="4">
        <v>3</v>
      </c>
      <c r="P11" s="4">
        <v>0</v>
      </c>
      <c r="Q11" s="4">
        <v>3</v>
      </c>
      <c r="R11" s="4">
        <v>0</v>
      </c>
      <c r="S11" s="4">
        <v>0</v>
      </c>
      <c r="T11" s="4">
        <v>2</v>
      </c>
      <c r="U11" s="4">
        <v>0</v>
      </c>
      <c r="V11" s="4">
        <v>2</v>
      </c>
    </row>
    <row r="12" spans="1:23" ht="25" customHeight="1" x14ac:dyDescent="0.35">
      <c r="A12" s="27">
        <v>2</v>
      </c>
      <c r="B12" s="33">
        <v>170101130004</v>
      </c>
      <c r="C12" s="50">
        <v>51</v>
      </c>
      <c r="D12" s="50"/>
      <c r="E12" s="50">
        <v>8</v>
      </c>
      <c r="F12" s="51"/>
      <c r="G12" s="36" t="s">
        <v>49</v>
      </c>
      <c r="H12" s="52">
        <v>0</v>
      </c>
      <c r="I12" s="4">
        <v>0</v>
      </c>
      <c r="J12" s="4">
        <v>0</v>
      </c>
      <c r="K12" s="4">
        <v>0</v>
      </c>
      <c r="L12" s="4">
        <v>0</v>
      </c>
      <c r="M12" s="52">
        <v>3</v>
      </c>
      <c r="N12" s="4">
        <v>0</v>
      </c>
      <c r="O12" s="52">
        <v>1</v>
      </c>
      <c r="P12" s="4">
        <v>0</v>
      </c>
      <c r="Q12" s="52">
        <v>2</v>
      </c>
      <c r="R12" s="4">
        <v>0</v>
      </c>
      <c r="S12" s="4">
        <v>0</v>
      </c>
      <c r="T12" s="52">
        <v>3</v>
      </c>
      <c r="U12" s="4">
        <v>0</v>
      </c>
      <c r="V12" s="52">
        <v>3</v>
      </c>
    </row>
    <row r="13" spans="1:23" ht="25" customHeight="1" x14ac:dyDescent="0.35">
      <c r="A13" s="27">
        <v>3</v>
      </c>
      <c r="B13" s="33">
        <v>170101130007</v>
      </c>
      <c r="C13" s="50">
        <v>48</v>
      </c>
      <c r="D13" s="50"/>
      <c r="E13" s="50">
        <v>8</v>
      </c>
      <c r="F13" s="51"/>
      <c r="G13" s="36" t="s">
        <v>50</v>
      </c>
      <c r="H13" s="52">
        <v>0</v>
      </c>
      <c r="I13" s="4">
        <v>0</v>
      </c>
      <c r="J13" s="4">
        <v>0</v>
      </c>
      <c r="K13" s="4">
        <v>0</v>
      </c>
      <c r="L13" s="4">
        <v>0</v>
      </c>
      <c r="M13" s="52">
        <v>1</v>
      </c>
      <c r="N13" s="4">
        <v>0</v>
      </c>
      <c r="O13" s="52">
        <v>3</v>
      </c>
      <c r="P13" s="4">
        <v>0</v>
      </c>
      <c r="Q13" s="52">
        <v>2</v>
      </c>
      <c r="R13" s="4">
        <v>0</v>
      </c>
      <c r="S13" s="4">
        <v>0</v>
      </c>
      <c r="T13" s="52">
        <v>1</v>
      </c>
      <c r="U13" s="4">
        <v>0</v>
      </c>
      <c r="V13" s="52">
        <v>1</v>
      </c>
    </row>
    <row r="14" spans="1:23" ht="35.5" customHeight="1" x14ac:dyDescent="0.35">
      <c r="A14" s="27">
        <v>4</v>
      </c>
      <c r="B14" s="33">
        <v>170101130009</v>
      </c>
      <c r="C14" s="50">
        <v>51</v>
      </c>
      <c r="D14" s="50"/>
      <c r="E14" s="50">
        <v>12</v>
      </c>
      <c r="F14" s="51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>AVERAGE(K11:K13)</f>
        <v>0</v>
      </c>
      <c r="L14" s="38">
        <f t="shared" si="0"/>
        <v>0</v>
      </c>
      <c r="M14" s="38">
        <f t="shared" si="0"/>
        <v>2</v>
      </c>
      <c r="N14" s="38">
        <f>AVERAGE(N11:N13)</f>
        <v>0</v>
      </c>
      <c r="O14" s="38">
        <f>AVERAGE(O11:O13)</f>
        <v>2.3333333333333335</v>
      </c>
      <c r="P14" s="38"/>
      <c r="Q14" s="38">
        <f t="shared" si="0"/>
        <v>2.3333333333333335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2</v>
      </c>
    </row>
    <row r="15" spans="1:23" ht="38" customHeight="1" x14ac:dyDescent="0.35">
      <c r="A15" s="27">
        <v>5</v>
      </c>
      <c r="B15" s="33">
        <v>170101130011</v>
      </c>
      <c r="C15" s="50">
        <v>50</v>
      </c>
      <c r="D15" s="50"/>
      <c r="E15" s="50">
        <v>11</v>
      </c>
      <c r="F15" s="51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1.125</v>
      </c>
      <c r="N15" s="40">
        <f>(56.25*N14)/100</f>
        <v>0</v>
      </c>
      <c r="O15" s="40">
        <f t="shared" si="1"/>
        <v>1.3125</v>
      </c>
      <c r="P15" s="40"/>
      <c r="Q15" s="40">
        <f t="shared" si="1"/>
        <v>1.3125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1.125</v>
      </c>
    </row>
    <row r="16" spans="1:23" ht="25" customHeight="1" x14ac:dyDescent="0.35">
      <c r="A16" s="27">
        <v>6</v>
      </c>
      <c r="B16" s="33">
        <v>170101130012</v>
      </c>
      <c r="C16" s="50">
        <v>52</v>
      </c>
      <c r="D16" s="50"/>
      <c r="E16" s="50">
        <v>6</v>
      </c>
      <c r="F16" s="51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27">
        <v>7</v>
      </c>
      <c r="B17" s="33">
        <v>170101130014</v>
      </c>
      <c r="C17" s="50">
        <v>49</v>
      </c>
      <c r="D17" s="50"/>
      <c r="E17" s="50">
        <v>11</v>
      </c>
      <c r="F17" s="51"/>
    </row>
    <row r="18" spans="1:22" ht="25" customHeight="1" x14ac:dyDescent="0.35">
      <c r="A18" s="27">
        <v>8</v>
      </c>
      <c r="B18" s="33">
        <v>170101130015</v>
      </c>
      <c r="C18" s="50">
        <v>47</v>
      </c>
      <c r="D18" s="50"/>
      <c r="E18" s="50">
        <v>20</v>
      </c>
      <c r="F18" s="51"/>
    </row>
    <row r="19" spans="1:22" ht="25" customHeight="1" x14ac:dyDescent="0.35">
      <c r="A19" s="27">
        <v>9</v>
      </c>
      <c r="B19" s="33">
        <v>170101130016</v>
      </c>
      <c r="C19" s="50">
        <v>52</v>
      </c>
      <c r="D19" s="50"/>
      <c r="E19" s="50">
        <v>6</v>
      </c>
      <c r="F19" s="51"/>
    </row>
    <row r="20" spans="1:22" ht="25" customHeight="1" x14ac:dyDescent="0.35">
      <c r="A20" s="27">
        <v>10</v>
      </c>
      <c r="B20" s="33">
        <v>170101130018</v>
      </c>
      <c r="C20" s="50">
        <v>51</v>
      </c>
      <c r="D20" s="50"/>
      <c r="E20" s="50">
        <v>12</v>
      </c>
      <c r="F20" s="51"/>
      <c r="J20" s="28"/>
      <c r="K20" s="28"/>
    </row>
    <row r="21" spans="1:22" ht="31.5" customHeight="1" x14ac:dyDescent="0.35">
      <c r="A21" s="27">
        <v>11</v>
      </c>
      <c r="B21" s="33">
        <v>170101130033</v>
      </c>
      <c r="C21" s="50">
        <v>46</v>
      </c>
      <c r="D21" s="50"/>
      <c r="E21" s="50">
        <v>0</v>
      </c>
      <c r="F21" s="51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27">
        <v>12</v>
      </c>
      <c r="B22" s="33">
        <v>170101130038</v>
      </c>
      <c r="C22" s="50">
        <v>50</v>
      </c>
      <c r="D22" s="50"/>
      <c r="E22" s="50">
        <v>14</v>
      </c>
      <c r="F22" s="51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27">
        <v>13</v>
      </c>
      <c r="B23" s="33">
        <v>170101130001</v>
      </c>
      <c r="C23" s="50">
        <v>47</v>
      </c>
      <c r="D23" s="50"/>
      <c r="E23" s="50">
        <v>11</v>
      </c>
      <c r="F23" s="51"/>
      <c r="H23" s="27"/>
      <c r="N23" s="28"/>
      <c r="O23" s="28"/>
      <c r="P23" s="28"/>
      <c r="Q23" s="28"/>
      <c r="R23" s="28"/>
    </row>
    <row r="24" spans="1:22" ht="25" customHeight="1" x14ac:dyDescent="0.35">
      <c r="A24" s="27">
        <v>14</v>
      </c>
      <c r="B24" s="33">
        <v>170101130005</v>
      </c>
      <c r="C24" s="50">
        <v>0</v>
      </c>
      <c r="D24" s="50"/>
      <c r="E24" s="50">
        <v>0</v>
      </c>
      <c r="F24" s="5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27">
        <v>15</v>
      </c>
      <c r="B25" s="33">
        <v>170101130008</v>
      </c>
      <c r="C25" s="50">
        <v>48</v>
      </c>
      <c r="D25" s="50"/>
      <c r="E25" s="50">
        <v>15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27">
        <v>16</v>
      </c>
      <c r="B26" s="33">
        <v>170101130013</v>
      </c>
      <c r="C26" s="50">
        <v>50</v>
      </c>
      <c r="D26" s="50"/>
      <c r="E26" s="50">
        <v>16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27">
        <v>17</v>
      </c>
      <c r="B27" s="33">
        <v>170101130017</v>
      </c>
      <c r="C27" s="50">
        <v>50</v>
      </c>
      <c r="D27" s="50"/>
      <c r="E27" s="50">
        <v>11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27">
        <v>18</v>
      </c>
      <c r="B28" s="33">
        <v>170101130019</v>
      </c>
      <c r="C28" s="50">
        <v>0</v>
      </c>
      <c r="D28" s="50"/>
      <c r="E28" s="50">
        <v>0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27">
        <v>19</v>
      </c>
      <c r="B29" s="33">
        <v>170101130020</v>
      </c>
      <c r="C29" s="50">
        <v>42</v>
      </c>
      <c r="D29" s="50"/>
      <c r="E29" s="50">
        <v>4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27">
        <v>20</v>
      </c>
      <c r="B30" s="33">
        <v>170101130025</v>
      </c>
      <c r="C30" s="50">
        <v>39</v>
      </c>
      <c r="D30" s="50"/>
      <c r="E30" s="50">
        <v>5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27">
        <v>21</v>
      </c>
      <c r="B31" s="33">
        <v>170101130026</v>
      </c>
      <c r="C31" s="50">
        <v>48</v>
      </c>
      <c r="D31" s="50"/>
      <c r="E31" s="50">
        <v>12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27">
        <v>22</v>
      </c>
      <c r="B32" s="33">
        <v>170101130027</v>
      </c>
      <c r="C32" s="50">
        <v>40</v>
      </c>
      <c r="D32" s="50"/>
      <c r="E32" s="50">
        <v>2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27">
        <v>23</v>
      </c>
      <c r="B33" s="33">
        <v>170101130028</v>
      </c>
      <c r="C33" s="50">
        <v>47</v>
      </c>
      <c r="D33" s="50"/>
      <c r="E33" s="50">
        <v>18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27">
        <v>24</v>
      </c>
      <c r="B34" s="33">
        <v>170101130029</v>
      </c>
      <c r="C34" s="50">
        <v>45</v>
      </c>
      <c r="D34" s="50"/>
      <c r="E34" s="50">
        <v>2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27">
        <v>25</v>
      </c>
      <c r="B35" s="33">
        <v>170101130031</v>
      </c>
      <c r="C35" s="50">
        <v>40</v>
      </c>
      <c r="D35" s="50"/>
      <c r="E35" s="50">
        <v>9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27">
        <v>26</v>
      </c>
      <c r="B36" s="33">
        <v>170101130032</v>
      </c>
      <c r="C36" s="50">
        <v>42</v>
      </c>
      <c r="D36" s="50"/>
      <c r="E36" s="50">
        <v>17</v>
      </c>
      <c r="F36" s="51"/>
    </row>
    <row r="37" spans="1:23" ht="25" customHeight="1" x14ac:dyDescent="0.35">
      <c r="A37" s="27">
        <v>27</v>
      </c>
      <c r="B37" s="33">
        <v>170101130035</v>
      </c>
      <c r="C37" s="50">
        <v>42</v>
      </c>
      <c r="D37" s="50"/>
      <c r="E37" s="50">
        <v>9</v>
      </c>
      <c r="F37" s="51"/>
    </row>
    <row r="38" spans="1:23" ht="25" customHeight="1" x14ac:dyDescent="0.35">
      <c r="A38" s="27">
        <v>28</v>
      </c>
      <c r="B38" s="33">
        <v>170101130036</v>
      </c>
      <c r="C38" s="50">
        <v>41</v>
      </c>
      <c r="D38" s="50"/>
      <c r="E38" s="50">
        <v>6</v>
      </c>
      <c r="F38" s="51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27">
        <v>29</v>
      </c>
      <c r="B39" s="33">
        <v>170101130037</v>
      </c>
      <c r="C39" s="50">
        <v>50</v>
      </c>
      <c r="D39" s="50"/>
      <c r="E39" s="50">
        <v>15</v>
      </c>
      <c r="F39" s="51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27">
        <v>30</v>
      </c>
      <c r="B40" s="33">
        <v>170101170050</v>
      </c>
      <c r="C40" s="55">
        <v>23</v>
      </c>
      <c r="D40" s="55"/>
      <c r="E40" s="55">
        <v>26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27">
        <v>31</v>
      </c>
      <c r="B41" s="33">
        <v>170101170051</v>
      </c>
      <c r="C41" s="55">
        <v>27</v>
      </c>
      <c r="D41" s="55"/>
      <c r="E41" s="55">
        <v>43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27">
        <v>32</v>
      </c>
      <c r="B42" s="33">
        <v>170101170054</v>
      </c>
      <c r="C42" s="55">
        <v>24</v>
      </c>
      <c r="D42" s="55"/>
      <c r="E42" s="55">
        <v>37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27">
        <v>33</v>
      </c>
      <c r="B43" s="33">
        <v>170101170055</v>
      </c>
      <c r="C43" s="55">
        <v>24</v>
      </c>
      <c r="D43" s="55"/>
      <c r="E43" s="55">
        <v>40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27">
        <v>34</v>
      </c>
      <c r="B44" s="33">
        <v>170101170056</v>
      </c>
      <c r="C44" s="55">
        <v>24</v>
      </c>
      <c r="D44" s="55"/>
      <c r="E44" s="55">
        <v>39</v>
      </c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27">
        <v>35</v>
      </c>
      <c r="B45" s="33">
        <v>170101170057</v>
      </c>
      <c r="C45" s="55">
        <v>25</v>
      </c>
      <c r="D45" s="55"/>
      <c r="E45" s="55">
        <v>24</v>
      </c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27">
        <v>36</v>
      </c>
      <c r="B46" s="33">
        <v>170101170058</v>
      </c>
      <c r="C46" s="55">
        <v>23</v>
      </c>
      <c r="D46" s="55"/>
      <c r="E46" s="55">
        <v>37</v>
      </c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27">
        <v>37</v>
      </c>
      <c r="B47" s="33">
        <v>170101170060</v>
      </c>
      <c r="C47" s="55">
        <v>25</v>
      </c>
      <c r="D47" s="55"/>
      <c r="E47" s="55">
        <v>42</v>
      </c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27">
        <v>38</v>
      </c>
      <c r="B48" s="33">
        <v>170101170061</v>
      </c>
      <c r="C48" s="55">
        <v>23</v>
      </c>
      <c r="D48" s="55"/>
      <c r="E48" s="55">
        <v>35</v>
      </c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27">
        <v>39</v>
      </c>
      <c r="B49" s="33">
        <v>170101170063</v>
      </c>
      <c r="C49" s="55">
        <v>23</v>
      </c>
      <c r="D49" s="55"/>
      <c r="E49" s="55">
        <v>36</v>
      </c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27">
        <v>40</v>
      </c>
      <c r="B50" s="33">
        <v>170101170064</v>
      </c>
      <c r="C50" s="55">
        <v>23</v>
      </c>
      <c r="D50" s="55"/>
      <c r="E50" s="55">
        <v>34</v>
      </c>
      <c r="F50" s="56"/>
    </row>
    <row r="51" spans="1:22" ht="25" customHeight="1" x14ac:dyDescent="0.35">
      <c r="A51" s="27">
        <v>41</v>
      </c>
      <c r="B51" s="33">
        <v>170101170066</v>
      </c>
      <c r="C51" s="55">
        <v>26</v>
      </c>
      <c r="D51" s="55"/>
      <c r="E51" s="55">
        <v>38</v>
      </c>
      <c r="F51" s="56"/>
    </row>
    <row r="52" spans="1:22" ht="25" customHeight="1" x14ac:dyDescent="0.35">
      <c r="A52" s="27">
        <v>42</v>
      </c>
      <c r="B52" s="33">
        <v>170101170067</v>
      </c>
      <c r="C52" s="57">
        <v>24</v>
      </c>
      <c r="D52" s="57"/>
      <c r="E52" s="57">
        <v>25</v>
      </c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27">
        <v>43</v>
      </c>
      <c r="B53" s="33">
        <v>170101170068</v>
      </c>
      <c r="C53" s="57">
        <v>25</v>
      </c>
      <c r="D53" s="57"/>
      <c r="E53" s="57">
        <v>39</v>
      </c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27">
        <v>44</v>
      </c>
      <c r="B54" s="33">
        <v>170101170069</v>
      </c>
      <c r="C54" s="55">
        <v>22</v>
      </c>
      <c r="D54" s="55"/>
      <c r="E54" s="55">
        <v>37</v>
      </c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A55" s="27">
        <v>45</v>
      </c>
      <c r="B55" s="33">
        <v>170101170071</v>
      </c>
      <c r="C55" s="55">
        <v>22</v>
      </c>
      <c r="D55" s="55"/>
      <c r="E55" s="55">
        <v>37</v>
      </c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A56" s="27">
        <v>46</v>
      </c>
      <c r="B56" s="33">
        <v>170101170072</v>
      </c>
      <c r="C56" s="55">
        <v>18</v>
      </c>
      <c r="D56" s="55"/>
      <c r="E56" s="55">
        <v>29</v>
      </c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A57" s="27">
        <v>47</v>
      </c>
      <c r="B57" s="33">
        <v>170101170073</v>
      </c>
      <c r="C57" s="55">
        <v>24</v>
      </c>
      <c r="D57" s="55"/>
      <c r="E57" s="55">
        <v>36</v>
      </c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A58" s="27">
        <v>48</v>
      </c>
      <c r="B58" s="33">
        <v>170101170074</v>
      </c>
      <c r="C58" s="55">
        <v>22</v>
      </c>
      <c r="D58" s="55"/>
      <c r="E58" s="55">
        <v>30</v>
      </c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A59" s="27">
        <v>49</v>
      </c>
      <c r="B59" s="33">
        <v>170101170076</v>
      </c>
      <c r="C59" s="55">
        <v>20</v>
      </c>
      <c r="D59" s="55"/>
      <c r="E59" s="55">
        <v>32</v>
      </c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A60" s="27">
        <v>50</v>
      </c>
      <c r="B60" s="33">
        <v>170101170077</v>
      </c>
      <c r="C60" s="55">
        <v>22</v>
      </c>
      <c r="D60" s="55"/>
      <c r="E60" s="55">
        <v>28</v>
      </c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A61" s="27">
        <v>51</v>
      </c>
      <c r="B61" s="33">
        <v>170101170080</v>
      </c>
      <c r="C61" s="55">
        <v>20</v>
      </c>
      <c r="D61" s="55"/>
      <c r="E61" s="55">
        <v>30</v>
      </c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A62" s="27">
        <v>52</v>
      </c>
      <c r="B62" s="33">
        <v>170101170081</v>
      </c>
      <c r="C62" s="55">
        <v>20</v>
      </c>
      <c r="D62" s="55"/>
      <c r="E62" s="55">
        <v>31</v>
      </c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A63" s="27">
        <v>53</v>
      </c>
      <c r="B63" s="33">
        <v>170101170082</v>
      </c>
      <c r="C63" s="55">
        <v>22</v>
      </c>
      <c r="D63" s="55"/>
      <c r="E63" s="55">
        <v>27</v>
      </c>
      <c r="F63" s="56"/>
    </row>
    <row r="64" spans="1:22" ht="25" customHeight="1" x14ac:dyDescent="0.35">
      <c r="A64" s="27">
        <v>54</v>
      </c>
      <c r="B64" s="33">
        <v>170101170083</v>
      </c>
      <c r="C64" s="55">
        <v>22</v>
      </c>
      <c r="D64" s="55"/>
      <c r="E64" s="55">
        <v>32</v>
      </c>
      <c r="F64" s="56"/>
    </row>
    <row r="65" spans="1:9" ht="25" customHeight="1" x14ac:dyDescent="0.35">
      <c r="A65" s="27">
        <v>55</v>
      </c>
      <c r="B65" s="33">
        <v>170101170084</v>
      </c>
      <c r="C65" s="55">
        <v>22</v>
      </c>
      <c r="D65" s="55"/>
      <c r="E65" s="55">
        <v>30</v>
      </c>
      <c r="F65" s="56"/>
    </row>
    <row r="66" spans="1:9" ht="25" customHeight="1" x14ac:dyDescent="0.35">
      <c r="A66" s="27">
        <v>56</v>
      </c>
      <c r="B66" s="33">
        <v>170101170085</v>
      </c>
      <c r="C66" s="55">
        <v>22</v>
      </c>
      <c r="D66" s="55"/>
      <c r="E66" s="55">
        <v>28</v>
      </c>
      <c r="F66" s="56"/>
    </row>
    <row r="67" spans="1:9" ht="25" customHeight="1" x14ac:dyDescent="0.35">
      <c r="A67" s="27">
        <v>57</v>
      </c>
      <c r="B67" s="33">
        <v>170101170088</v>
      </c>
      <c r="C67" s="55">
        <v>21</v>
      </c>
      <c r="D67" s="55"/>
      <c r="E67" s="55">
        <v>34</v>
      </c>
      <c r="F67" s="56"/>
    </row>
    <row r="68" spans="1:9" ht="25" customHeight="1" x14ac:dyDescent="0.35">
      <c r="A68" s="27">
        <v>58</v>
      </c>
      <c r="B68" s="33">
        <v>170101170089</v>
      </c>
      <c r="C68" s="55">
        <v>22</v>
      </c>
      <c r="D68" s="55"/>
      <c r="E68" s="55">
        <v>34</v>
      </c>
      <c r="F68" s="56"/>
    </row>
    <row r="69" spans="1:9" ht="25" customHeight="1" x14ac:dyDescent="0.35">
      <c r="A69" s="27">
        <v>59</v>
      </c>
      <c r="B69" s="33">
        <v>170101170090</v>
      </c>
      <c r="C69" s="55">
        <v>21</v>
      </c>
      <c r="D69" s="55"/>
      <c r="E69" s="55">
        <v>33</v>
      </c>
      <c r="F69" s="56"/>
    </row>
    <row r="70" spans="1:9" ht="25" customHeight="1" x14ac:dyDescent="0.35">
      <c r="A70" s="27">
        <v>60</v>
      </c>
      <c r="B70" s="33">
        <v>170101170091</v>
      </c>
      <c r="C70" s="55">
        <v>21</v>
      </c>
      <c r="D70" s="55"/>
      <c r="E70" s="55">
        <v>33</v>
      </c>
      <c r="F70" s="56"/>
    </row>
    <row r="71" spans="1:9" ht="25" customHeight="1" x14ac:dyDescent="0.35">
      <c r="A71" s="27">
        <v>61</v>
      </c>
      <c r="B71" s="33">
        <v>170101170092</v>
      </c>
      <c r="C71" s="55">
        <v>22</v>
      </c>
      <c r="D71" s="55"/>
      <c r="E71" s="55">
        <v>39</v>
      </c>
      <c r="F71" s="56"/>
    </row>
    <row r="72" spans="1:9" ht="25" customHeight="1" x14ac:dyDescent="0.35">
      <c r="A72" s="27">
        <v>62</v>
      </c>
      <c r="B72" s="33">
        <v>170101170094</v>
      </c>
      <c r="C72" s="55">
        <v>20</v>
      </c>
      <c r="D72" s="55"/>
      <c r="E72" s="55">
        <v>33</v>
      </c>
      <c r="F72" s="56"/>
    </row>
    <row r="73" spans="1:9" ht="25" customHeight="1" x14ac:dyDescent="0.35">
      <c r="A73" s="27">
        <v>63</v>
      </c>
      <c r="B73" s="33">
        <v>170101170096</v>
      </c>
      <c r="C73" s="55">
        <v>21</v>
      </c>
      <c r="D73" s="55"/>
      <c r="E73" s="55">
        <v>35</v>
      </c>
      <c r="F73" s="56"/>
    </row>
    <row r="74" spans="1:9" ht="25" customHeight="1" x14ac:dyDescent="0.35">
      <c r="A74" s="27">
        <v>64</v>
      </c>
      <c r="B74" s="33">
        <v>170101170098</v>
      </c>
      <c r="C74" s="55">
        <v>21</v>
      </c>
      <c r="D74" s="55"/>
      <c r="E74" s="55">
        <v>37</v>
      </c>
      <c r="F74" s="56"/>
    </row>
    <row r="75" spans="1:9" ht="25" customHeight="1" x14ac:dyDescent="0.35">
      <c r="A75" s="27">
        <v>65</v>
      </c>
      <c r="B75" s="33">
        <v>170101170099</v>
      </c>
      <c r="C75" s="55">
        <v>19</v>
      </c>
      <c r="D75" s="55"/>
      <c r="E75" s="55">
        <v>33</v>
      </c>
      <c r="F75" s="56"/>
    </row>
    <row r="76" spans="1:9" ht="25" customHeight="1" x14ac:dyDescent="0.35">
      <c r="A76" s="27">
        <v>66</v>
      </c>
      <c r="B76" s="33">
        <v>170101170100</v>
      </c>
      <c r="C76" s="55">
        <v>22</v>
      </c>
      <c r="D76" s="55"/>
      <c r="E76" s="55">
        <v>34</v>
      </c>
      <c r="F76" s="56"/>
    </row>
    <row r="77" spans="1:9" ht="25" customHeight="1" x14ac:dyDescent="0.35">
      <c r="A77" s="27">
        <v>67</v>
      </c>
      <c r="B77" s="33">
        <v>170101170101</v>
      </c>
      <c r="C77" s="55">
        <v>22</v>
      </c>
      <c r="D77" s="55"/>
      <c r="E77" s="55">
        <v>35</v>
      </c>
      <c r="F77" s="56"/>
    </row>
    <row r="78" spans="1:9" ht="25" customHeight="1" x14ac:dyDescent="0.35">
      <c r="A78" s="27">
        <v>68</v>
      </c>
      <c r="B78" s="33">
        <v>170101170102</v>
      </c>
      <c r="C78" s="55">
        <v>21</v>
      </c>
      <c r="D78" s="55"/>
      <c r="E78" s="55">
        <v>35</v>
      </c>
      <c r="F78" s="56"/>
    </row>
    <row r="79" spans="1:9" ht="25" customHeight="1" x14ac:dyDescent="0.35">
      <c r="A79" s="27">
        <v>69</v>
      </c>
      <c r="B79" s="33">
        <v>170101170103</v>
      </c>
      <c r="C79" s="55">
        <v>19</v>
      </c>
      <c r="D79" s="55"/>
      <c r="E79" s="55">
        <v>36</v>
      </c>
      <c r="F79" s="56"/>
      <c r="G79" s="59"/>
    </row>
    <row r="80" spans="1:9" ht="25" customHeight="1" x14ac:dyDescent="0.35">
      <c r="A80" s="27">
        <v>70</v>
      </c>
      <c r="B80" s="33">
        <v>170101170104</v>
      </c>
      <c r="C80" s="57">
        <v>21</v>
      </c>
      <c r="D80" s="57"/>
      <c r="E80" s="57">
        <v>36</v>
      </c>
      <c r="F80" s="58"/>
      <c r="G80" s="59"/>
      <c r="H80"/>
      <c r="I80"/>
    </row>
    <row r="81" spans="1:23" ht="25" customHeight="1" x14ac:dyDescent="0.35">
      <c r="A81" s="27">
        <v>71</v>
      </c>
      <c r="B81" s="33">
        <v>170101170105</v>
      </c>
      <c r="C81" s="57">
        <v>20</v>
      </c>
      <c r="D81" s="57"/>
      <c r="E81" s="57">
        <v>33</v>
      </c>
      <c r="F81" s="58"/>
      <c r="G81" s="59"/>
      <c r="H81"/>
      <c r="I81"/>
    </row>
    <row r="82" spans="1:23" ht="25" customHeight="1" x14ac:dyDescent="0.35">
      <c r="A82" s="27">
        <v>72</v>
      </c>
      <c r="B82" s="33">
        <v>170101170108</v>
      </c>
      <c r="C82" s="55">
        <v>17</v>
      </c>
      <c r="D82" s="55"/>
      <c r="E82" s="55">
        <v>33</v>
      </c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J7" sqref="J7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106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9" t="s">
        <v>107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108</v>
      </c>
      <c r="B5" s="116"/>
      <c r="C5" s="116"/>
      <c r="D5" s="116"/>
      <c r="E5" s="116"/>
      <c r="F5" s="3"/>
      <c r="G5" s="4" t="s">
        <v>14</v>
      </c>
      <c r="H5" s="11">
        <f>D10</f>
        <v>66.666666666666657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66"/>
      <c r="B6" s="67" t="s">
        <v>16</v>
      </c>
      <c r="C6" s="92" t="s">
        <v>17</v>
      </c>
      <c r="D6" s="16">
        <f>COUNTA(C11:C111)</f>
        <v>18</v>
      </c>
      <c r="E6" s="92" t="s">
        <v>18</v>
      </c>
      <c r="F6" s="16">
        <f>COUNTA(E11:E111)</f>
        <v>17</v>
      </c>
      <c r="G6" s="4" t="s">
        <v>19</v>
      </c>
      <c r="H6" s="17">
        <f>F10</f>
        <v>35.294117647058826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66"/>
      <c r="B7" s="67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50.980392156862742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66"/>
      <c r="B8" s="67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66"/>
      <c r="B9" s="67" t="s">
        <v>30</v>
      </c>
      <c r="C9" s="93" t="s">
        <v>64</v>
      </c>
      <c r="D9" s="93">
        <f>COUNTIF(C11:C100,"&gt;="&amp;D8)</f>
        <v>12</v>
      </c>
      <c r="E9" s="93" t="s">
        <v>64</v>
      </c>
      <c r="F9" s="93">
        <f>COUNTIF(E11:E100,"&gt;="&amp;F8)</f>
        <v>6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68"/>
      <c r="B10" s="67" t="s">
        <v>32</v>
      </c>
      <c r="C10" s="93">
        <v>50</v>
      </c>
      <c r="D10" s="93">
        <f>(D9/D6)*100</f>
        <v>66.666666666666657</v>
      </c>
      <c r="E10" s="94">
        <v>50</v>
      </c>
      <c r="F10" s="93">
        <f>(F9/F6)*100</f>
        <v>35.294117647058826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68">
        <v>1</v>
      </c>
      <c r="B11" s="70">
        <v>170301130001</v>
      </c>
      <c r="C11" s="95">
        <v>33</v>
      </c>
      <c r="D11" s="95"/>
      <c r="E11" s="95">
        <v>24</v>
      </c>
      <c r="F11" s="56"/>
      <c r="G11" s="36" t="s">
        <v>48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99">
        <v>2</v>
      </c>
      <c r="O11" s="99">
        <v>3</v>
      </c>
      <c r="P11" s="99">
        <v>0</v>
      </c>
      <c r="Q11" s="99">
        <v>3</v>
      </c>
      <c r="R11" s="99">
        <v>0</v>
      </c>
      <c r="S11" s="4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68">
        <v>2</v>
      </c>
      <c r="B12" s="70">
        <v>170301130002</v>
      </c>
      <c r="C12" s="95">
        <v>29</v>
      </c>
      <c r="D12" s="95"/>
      <c r="E12" s="95">
        <v>11</v>
      </c>
      <c r="F12" s="56"/>
      <c r="G12" s="36" t="s">
        <v>49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9">
        <v>2</v>
      </c>
      <c r="O12" s="99">
        <v>3</v>
      </c>
      <c r="P12" s="99">
        <v>0</v>
      </c>
      <c r="Q12" s="99">
        <v>3</v>
      </c>
      <c r="R12" s="99">
        <v>0</v>
      </c>
      <c r="S12" s="97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68">
        <v>3</v>
      </c>
      <c r="B13" s="70">
        <v>170301130003</v>
      </c>
      <c r="C13" s="95">
        <v>34</v>
      </c>
      <c r="D13" s="95"/>
      <c r="E13" s="95">
        <v>25</v>
      </c>
      <c r="F13" s="56"/>
      <c r="G13" s="36" t="s">
        <v>50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68">
        <v>4</v>
      </c>
      <c r="B14" s="70">
        <v>170301130004</v>
      </c>
      <c r="C14" s="95">
        <v>37</v>
      </c>
      <c r="D14" s="95"/>
      <c r="E14" s="95">
        <v>46</v>
      </c>
      <c r="F14" s="56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1.3333333333333333</v>
      </c>
      <c r="O14" s="38">
        <f t="shared" si="0"/>
        <v>2</v>
      </c>
      <c r="P14" s="38">
        <f t="shared" si="0"/>
        <v>0</v>
      </c>
      <c r="Q14" s="38">
        <f t="shared" si="0"/>
        <v>2</v>
      </c>
      <c r="R14" s="38">
        <f t="shared" si="0"/>
        <v>0</v>
      </c>
      <c r="S14" s="38">
        <f t="shared" si="0"/>
        <v>0</v>
      </c>
      <c r="T14" s="38">
        <f t="shared" si="0"/>
        <v>2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68">
        <v>5</v>
      </c>
      <c r="B15" s="70">
        <v>170301130005</v>
      </c>
      <c r="C15" s="95">
        <v>23</v>
      </c>
      <c r="D15" s="95"/>
      <c r="E15" s="95">
        <v>8</v>
      </c>
      <c r="F15" s="56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>(56.25*N14)/100</f>
        <v>0.75</v>
      </c>
      <c r="O15" s="40">
        <f t="shared" si="1"/>
        <v>1.125</v>
      </c>
      <c r="P15" s="40">
        <f t="shared" si="1"/>
        <v>0</v>
      </c>
      <c r="Q15" s="40">
        <f t="shared" si="1"/>
        <v>1.125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68">
        <v>6</v>
      </c>
      <c r="B16" s="70">
        <v>170301130006</v>
      </c>
      <c r="C16" s="95">
        <v>34</v>
      </c>
      <c r="D16" s="95"/>
      <c r="E16" s="95">
        <v>32</v>
      </c>
      <c r="F16" s="56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68">
        <v>7</v>
      </c>
      <c r="B17" s="70">
        <v>170301130008</v>
      </c>
      <c r="C17" s="95">
        <v>36</v>
      </c>
      <c r="D17" s="95"/>
      <c r="E17" s="95">
        <v>46</v>
      </c>
      <c r="F17" s="56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68">
        <v>8</v>
      </c>
      <c r="B18" s="70">
        <v>170301130010</v>
      </c>
      <c r="C18" s="95">
        <v>32</v>
      </c>
      <c r="D18" s="95"/>
      <c r="E18" s="95">
        <v>34</v>
      </c>
      <c r="F18" s="56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68">
        <v>9</v>
      </c>
      <c r="B19" s="70">
        <v>170301130011</v>
      </c>
      <c r="C19" s="95">
        <v>27</v>
      </c>
      <c r="D19" s="95"/>
      <c r="E19" s="95">
        <v>26</v>
      </c>
      <c r="F19" s="56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68">
        <v>10</v>
      </c>
      <c r="B20" s="70">
        <v>170301130012</v>
      </c>
      <c r="C20" s="95">
        <v>38</v>
      </c>
      <c r="D20" s="95"/>
      <c r="E20" s="95">
        <v>43</v>
      </c>
      <c r="F20" s="56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68">
        <v>11</v>
      </c>
      <c r="B21" s="70">
        <v>170301130013</v>
      </c>
      <c r="C21" s="95">
        <v>32</v>
      </c>
      <c r="D21" s="95"/>
      <c r="E21" s="95">
        <v>26</v>
      </c>
      <c r="F21" s="56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68">
        <v>12</v>
      </c>
      <c r="B22" s="70">
        <v>170301130014</v>
      </c>
      <c r="C22" s="95">
        <v>30</v>
      </c>
      <c r="D22" s="95"/>
      <c r="E22" s="95">
        <v>14</v>
      </c>
      <c r="F22" s="56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68">
        <v>13</v>
      </c>
      <c r="B23" s="70">
        <v>170301130015</v>
      </c>
      <c r="C23" s="95">
        <v>38</v>
      </c>
      <c r="D23" s="95"/>
      <c r="E23" s="95">
        <v>34</v>
      </c>
      <c r="F23" s="56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68">
        <v>14</v>
      </c>
      <c r="B24" s="70">
        <v>170301130019</v>
      </c>
      <c r="C24" s="95">
        <v>28</v>
      </c>
      <c r="D24" s="95"/>
      <c r="E24" s="95">
        <v>2</v>
      </c>
      <c r="F24" s="56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68">
        <v>15</v>
      </c>
      <c r="B25" s="70">
        <v>170301131020</v>
      </c>
      <c r="C25" s="95">
        <v>19</v>
      </c>
      <c r="D25" s="95"/>
      <c r="E25" s="95">
        <v>5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68">
        <v>16</v>
      </c>
      <c r="B26" s="70">
        <v>170301131021</v>
      </c>
      <c r="C26" s="95">
        <v>27</v>
      </c>
      <c r="D26" s="95"/>
      <c r="E26" s="95">
        <v>8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68">
        <v>17</v>
      </c>
      <c r="B27" s="70">
        <v>170301131022</v>
      </c>
      <c r="C27" s="95">
        <v>20</v>
      </c>
      <c r="D27" s="95"/>
      <c r="E27" s="95">
        <v>3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68">
        <v>18</v>
      </c>
      <c r="B28" s="70">
        <v>170301131023</v>
      </c>
      <c r="C28" s="95">
        <v>0</v>
      </c>
      <c r="D28" s="95"/>
      <c r="E28" s="95"/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sqref="A1:W29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109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110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111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19</v>
      </c>
      <c r="E6" s="92" t="s">
        <v>18</v>
      </c>
      <c r="F6" s="16">
        <f>COUNTA(E11:E111)</f>
        <v>19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19</v>
      </c>
      <c r="E9" s="93" t="s">
        <v>31</v>
      </c>
      <c r="F9" s="93">
        <f>COUNTIF(E11:E100,"&gt;="&amp;F8)</f>
        <v>19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45">
        <v>170101130001</v>
      </c>
      <c r="C11" s="45">
        <v>46</v>
      </c>
      <c r="D11" s="45"/>
      <c r="E11" s="34">
        <v>42</v>
      </c>
      <c r="F11" s="35"/>
      <c r="G11" s="36" t="s">
        <v>48</v>
      </c>
      <c r="H11" s="4">
        <v>3</v>
      </c>
      <c r="I11" s="4">
        <v>3</v>
      </c>
      <c r="J11" s="4">
        <v>3</v>
      </c>
      <c r="K11" s="99">
        <v>3</v>
      </c>
      <c r="L11" s="4">
        <v>3</v>
      </c>
      <c r="M11" s="99">
        <v>0</v>
      </c>
      <c r="N11" s="99">
        <v>0</v>
      </c>
      <c r="O11" s="99">
        <v>0</v>
      </c>
      <c r="P11" s="99">
        <v>2</v>
      </c>
      <c r="Q11" s="99">
        <v>2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45">
        <v>170101130008</v>
      </c>
      <c r="C12" s="45">
        <v>44</v>
      </c>
      <c r="D12" s="45"/>
      <c r="E12" s="34">
        <v>44</v>
      </c>
      <c r="F12" s="35"/>
      <c r="G12" s="36" t="s">
        <v>49</v>
      </c>
      <c r="H12" s="4">
        <v>3</v>
      </c>
      <c r="I12" s="4">
        <v>3</v>
      </c>
      <c r="J12" s="4">
        <v>3</v>
      </c>
      <c r="K12" s="99">
        <v>3</v>
      </c>
      <c r="L12" s="4">
        <v>3</v>
      </c>
      <c r="M12" s="99">
        <v>0</v>
      </c>
      <c r="N12" s="99">
        <v>0</v>
      </c>
      <c r="O12" s="99">
        <v>0</v>
      </c>
      <c r="P12" s="99">
        <v>2</v>
      </c>
      <c r="Q12" s="99">
        <v>2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45">
        <v>170101130012</v>
      </c>
      <c r="C13" s="45">
        <v>38</v>
      </c>
      <c r="D13" s="45"/>
      <c r="E13" s="34">
        <v>33</v>
      </c>
      <c r="F13" s="35"/>
      <c r="G13" s="36" t="s">
        <v>50</v>
      </c>
      <c r="H13" s="4">
        <v>3</v>
      </c>
      <c r="I13" s="4">
        <v>3</v>
      </c>
      <c r="J13" s="4">
        <v>3</v>
      </c>
      <c r="K13" s="99">
        <v>3</v>
      </c>
      <c r="L13" s="4">
        <v>3</v>
      </c>
      <c r="M13" s="99">
        <v>0</v>
      </c>
      <c r="N13" s="99">
        <v>0</v>
      </c>
      <c r="O13" s="99">
        <v>0</v>
      </c>
      <c r="P13" s="99">
        <v>2</v>
      </c>
      <c r="Q13" s="99">
        <v>2</v>
      </c>
      <c r="R13" s="99">
        <v>0</v>
      </c>
      <c r="S13" s="99">
        <v>0</v>
      </c>
      <c r="T13" s="99">
        <v>2</v>
      </c>
      <c r="U13" s="99">
        <v>0</v>
      </c>
      <c r="V13" s="99">
        <v>3</v>
      </c>
      <c r="W13" s="87"/>
    </row>
    <row r="14" spans="1:23" ht="15.5" x14ac:dyDescent="0.35">
      <c r="A14" s="90">
        <v>4</v>
      </c>
      <c r="B14" s="45">
        <v>170101130013</v>
      </c>
      <c r="C14" s="45">
        <v>43</v>
      </c>
      <c r="D14" s="45"/>
      <c r="E14" s="34">
        <v>40</v>
      </c>
      <c r="F14" s="35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3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2</v>
      </c>
      <c r="Q14" s="38">
        <f t="shared" si="0"/>
        <v>2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45">
        <v>170101130014</v>
      </c>
      <c r="C15" s="45">
        <v>43</v>
      </c>
      <c r="D15" s="45"/>
      <c r="E15" s="34">
        <v>44</v>
      </c>
      <c r="F15" s="35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1.6875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1.125</v>
      </c>
      <c r="Q15" s="40">
        <f t="shared" si="1"/>
        <v>1.125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45">
        <v>170101130016</v>
      </c>
      <c r="C16" s="45">
        <v>41</v>
      </c>
      <c r="D16" s="45"/>
      <c r="E16" s="34">
        <v>40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45">
        <v>170101130025</v>
      </c>
      <c r="C17" s="45">
        <v>42</v>
      </c>
      <c r="D17" s="45"/>
      <c r="E17" s="34">
        <v>42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45">
        <v>170101130026</v>
      </c>
      <c r="C18" s="45">
        <v>45</v>
      </c>
      <c r="D18" s="45"/>
      <c r="E18" s="34">
        <v>43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45">
        <v>170101130029</v>
      </c>
      <c r="C19" s="45">
        <v>39</v>
      </c>
      <c r="D19" s="45"/>
      <c r="E19" s="34">
        <v>30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45">
        <v>170101130032</v>
      </c>
      <c r="C20" s="45">
        <v>40</v>
      </c>
      <c r="D20" s="45"/>
      <c r="E20" s="34">
        <v>38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45">
        <v>170101130033</v>
      </c>
      <c r="C21" s="45">
        <v>37</v>
      </c>
      <c r="D21" s="45"/>
      <c r="E21" s="34">
        <v>40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45">
        <v>170101130036</v>
      </c>
      <c r="C22" s="45">
        <v>40</v>
      </c>
      <c r="D22" s="45"/>
      <c r="E22" s="34">
        <v>37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45">
        <v>170101130037</v>
      </c>
      <c r="C23" s="45">
        <v>41</v>
      </c>
      <c r="D23" s="45"/>
      <c r="E23" s="34">
        <v>40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45">
        <v>170101130038</v>
      </c>
      <c r="C24" s="45">
        <v>46</v>
      </c>
      <c r="D24" s="45"/>
      <c r="E24" s="34">
        <v>45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45">
        <v>170301130001</v>
      </c>
      <c r="C25" s="45">
        <v>46</v>
      </c>
      <c r="D25" s="45"/>
      <c r="E25" s="34">
        <v>45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45">
        <v>170301130004</v>
      </c>
      <c r="C26" s="45">
        <v>48</v>
      </c>
      <c r="D26" s="45"/>
      <c r="E26" s="34">
        <v>48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45">
        <v>170301130006</v>
      </c>
      <c r="C27" s="45">
        <v>44</v>
      </c>
      <c r="D27" s="45"/>
      <c r="E27" s="34">
        <v>48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45">
        <v>170301130015</v>
      </c>
      <c r="C28" s="45">
        <v>47</v>
      </c>
      <c r="D28" s="45"/>
      <c r="E28" s="45">
        <v>44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45">
        <v>170301131020</v>
      </c>
      <c r="C29" s="45">
        <v>45</v>
      </c>
      <c r="D29" s="45"/>
      <c r="E29" s="45">
        <v>46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112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113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114</v>
      </c>
      <c r="B5" s="116"/>
      <c r="C5" s="116"/>
      <c r="D5" s="116"/>
      <c r="E5" s="116"/>
      <c r="F5" s="3"/>
      <c r="G5" s="4" t="s">
        <v>14</v>
      </c>
      <c r="H5" s="11">
        <f>D10</f>
        <v>56.81818181818182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44</v>
      </c>
      <c r="E6" s="92" t="s">
        <v>18</v>
      </c>
      <c r="F6" s="16">
        <f>COUNTA(E11:E111)</f>
        <v>44</v>
      </c>
      <c r="G6" s="4" t="s">
        <v>19</v>
      </c>
      <c r="H6" s="17">
        <f>F10</f>
        <v>56.81818181818182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56.81818181818182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71</v>
      </c>
      <c r="D9" s="93">
        <f>COUNTIF(C11:C100,"&gt;="&amp;D8)</f>
        <v>25</v>
      </c>
      <c r="E9" s="93" t="s">
        <v>71</v>
      </c>
      <c r="F9" s="93">
        <f>COUNTIF(E11:E100,"&gt;="&amp;F8)</f>
        <v>25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56.81818181818182</v>
      </c>
      <c r="E10" s="93">
        <v>50</v>
      </c>
      <c r="F10" s="93">
        <f>(F9/F6)*100</f>
        <v>56.81818181818182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170101130001</v>
      </c>
      <c r="C11" s="50">
        <v>29</v>
      </c>
      <c r="D11" s="50"/>
      <c r="E11" s="50">
        <v>29</v>
      </c>
      <c r="F11" s="51"/>
      <c r="G11" s="36" t="s">
        <v>48</v>
      </c>
      <c r="H11" s="4">
        <v>2</v>
      </c>
      <c r="I11" s="4">
        <v>3</v>
      </c>
      <c r="J11" s="4">
        <v>2</v>
      </c>
      <c r="K11" s="99">
        <v>2</v>
      </c>
      <c r="L11" s="4">
        <v>2</v>
      </c>
      <c r="M11" s="99">
        <v>2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2</v>
      </c>
    </row>
    <row r="12" spans="1:23" ht="25" customHeight="1" x14ac:dyDescent="0.35">
      <c r="A12" s="90">
        <v>2</v>
      </c>
      <c r="B12" s="33">
        <v>170101130003</v>
      </c>
      <c r="C12" s="50">
        <v>20</v>
      </c>
      <c r="D12" s="50"/>
      <c r="E12" s="50">
        <v>20</v>
      </c>
      <c r="F12" s="51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3</v>
      </c>
      <c r="M12" s="99">
        <v>2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170101130004</v>
      </c>
      <c r="C13" s="50">
        <v>27</v>
      </c>
      <c r="D13" s="50"/>
      <c r="E13" s="50">
        <v>27</v>
      </c>
      <c r="F13" s="51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2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170101130007</v>
      </c>
      <c r="C14" s="50">
        <v>27</v>
      </c>
      <c r="D14" s="50"/>
      <c r="E14" s="50">
        <v>27</v>
      </c>
      <c r="F14" s="51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0.66666666666666663</v>
      </c>
      <c r="L14" s="38">
        <f t="shared" si="0"/>
        <v>2</v>
      </c>
      <c r="M14" s="38">
        <f t="shared" si="0"/>
        <v>2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</v>
      </c>
    </row>
    <row r="15" spans="1:23" ht="38" customHeight="1" x14ac:dyDescent="0.35">
      <c r="A15" s="90">
        <v>5</v>
      </c>
      <c r="B15" s="33">
        <v>170101130008</v>
      </c>
      <c r="C15" s="50">
        <v>35</v>
      </c>
      <c r="D15" s="50"/>
      <c r="E15" s="50">
        <v>35</v>
      </c>
      <c r="F15" s="51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0.375</v>
      </c>
      <c r="L15" s="40">
        <f t="shared" si="1"/>
        <v>1.125</v>
      </c>
      <c r="M15" s="40">
        <f t="shared" si="1"/>
        <v>1.125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1.125</v>
      </c>
    </row>
    <row r="16" spans="1:23" ht="25" customHeight="1" x14ac:dyDescent="0.35">
      <c r="A16" s="90">
        <v>6</v>
      </c>
      <c r="B16" s="33">
        <v>170101130009</v>
      </c>
      <c r="C16" s="50">
        <v>27</v>
      </c>
      <c r="D16" s="50"/>
      <c r="E16" s="50">
        <v>27</v>
      </c>
      <c r="F16" s="51"/>
    </row>
    <row r="17" spans="1:22" ht="41" customHeight="1" x14ac:dyDescent="0.35">
      <c r="A17" s="90">
        <v>7</v>
      </c>
      <c r="B17" s="33">
        <v>170101130011</v>
      </c>
      <c r="C17" s="50">
        <v>29</v>
      </c>
      <c r="D17" s="50"/>
      <c r="E17" s="50">
        <v>29</v>
      </c>
      <c r="F17" s="51"/>
    </row>
    <row r="18" spans="1:22" ht="25" customHeight="1" x14ac:dyDescent="0.35">
      <c r="A18" s="90">
        <v>8</v>
      </c>
      <c r="B18" s="33">
        <v>170101130012</v>
      </c>
      <c r="C18" s="50">
        <v>20</v>
      </c>
      <c r="D18" s="50"/>
      <c r="E18" s="50">
        <v>20</v>
      </c>
      <c r="F18" s="51"/>
    </row>
    <row r="19" spans="1:22" ht="25" customHeight="1" x14ac:dyDescent="0.35">
      <c r="A19" s="90">
        <v>9</v>
      </c>
      <c r="B19" s="33">
        <v>170101130013</v>
      </c>
      <c r="C19" s="50">
        <v>37</v>
      </c>
      <c r="D19" s="50"/>
      <c r="E19" s="50">
        <v>37</v>
      </c>
      <c r="F19" s="51"/>
    </row>
    <row r="20" spans="1:22" ht="25" customHeight="1" x14ac:dyDescent="0.35">
      <c r="A20" s="90">
        <v>10</v>
      </c>
      <c r="B20" s="33">
        <v>170101130014</v>
      </c>
      <c r="C20" s="50">
        <v>24</v>
      </c>
      <c r="D20" s="50"/>
      <c r="E20" s="50">
        <v>24</v>
      </c>
      <c r="F20" s="51"/>
      <c r="J20" s="100"/>
      <c r="K20" s="100"/>
    </row>
    <row r="21" spans="1:22" ht="31.5" customHeight="1" x14ac:dyDescent="0.35">
      <c r="A21" s="90">
        <v>11</v>
      </c>
      <c r="B21" s="33">
        <v>170101130015</v>
      </c>
      <c r="C21" s="50">
        <v>34</v>
      </c>
      <c r="D21" s="50"/>
      <c r="E21" s="50">
        <v>34</v>
      </c>
      <c r="F21" s="51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170101130016</v>
      </c>
      <c r="C22" s="50">
        <v>33</v>
      </c>
      <c r="D22" s="50"/>
      <c r="E22" s="50">
        <v>33</v>
      </c>
      <c r="F22" s="51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170101130017</v>
      </c>
      <c r="C23" s="50">
        <v>40</v>
      </c>
      <c r="D23" s="50"/>
      <c r="E23" s="50">
        <v>40</v>
      </c>
      <c r="F23" s="51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170101130018</v>
      </c>
      <c r="C24" s="50">
        <v>40</v>
      </c>
      <c r="D24" s="50"/>
      <c r="E24" s="50">
        <v>40</v>
      </c>
      <c r="F24" s="5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170101130025</v>
      </c>
      <c r="C25" s="50">
        <v>5</v>
      </c>
      <c r="D25" s="50"/>
      <c r="E25" s="50">
        <v>5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170101130026</v>
      </c>
      <c r="C26" s="50">
        <v>30</v>
      </c>
      <c r="D26" s="50"/>
      <c r="E26" s="50">
        <v>30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170101130027</v>
      </c>
      <c r="C27" s="50">
        <v>0</v>
      </c>
      <c r="D27" s="50"/>
      <c r="E27" s="50">
        <v>0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170101130028</v>
      </c>
      <c r="C28" s="50">
        <v>21</v>
      </c>
      <c r="D28" s="50"/>
      <c r="E28" s="50">
        <v>21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170101130029</v>
      </c>
      <c r="C29" s="50">
        <v>20</v>
      </c>
      <c r="D29" s="50"/>
      <c r="E29" s="50">
        <v>20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170101130031</v>
      </c>
      <c r="C30" s="50">
        <v>22</v>
      </c>
      <c r="D30" s="50"/>
      <c r="E30" s="50">
        <v>22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170101130032</v>
      </c>
      <c r="C31" s="50">
        <v>27</v>
      </c>
      <c r="D31" s="50"/>
      <c r="E31" s="50">
        <v>27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170101130033</v>
      </c>
      <c r="C32" s="50">
        <v>4</v>
      </c>
      <c r="D32" s="50"/>
      <c r="E32" s="50">
        <v>4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170101130035</v>
      </c>
      <c r="C33" s="50">
        <v>25</v>
      </c>
      <c r="D33" s="50"/>
      <c r="E33" s="50">
        <v>25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170101130036</v>
      </c>
      <c r="C34" s="50">
        <v>20</v>
      </c>
      <c r="D34" s="50"/>
      <c r="E34" s="50">
        <v>20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170101130037</v>
      </c>
      <c r="C35" s="50">
        <v>30</v>
      </c>
      <c r="D35" s="50"/>
      <c r="E35" s="50">
        <v>30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170101130038</v>
      </c>
      <c r="C36" s="50">
        <v>38</v>
      </c>
      <c r="D36" s="50"/>
      <c r="E36" s="50">
        <v>38</v>
      </c>
      <c r="F36" s="51"/>
    </row>
    <row r="37" spans="1:23" ht="25" customHeight="1" x14ac:dyDescent="0.35">
      <c r="A37" s="90">
        <v>27</v>
      </c>
      <c r="B37" s="33">
        <v>170301130001</v>
      </c>
      <c r="C37" s="50">
        <v>35</v>
      </c>
      <c r="D37" s="50"/>
      <c r="E37" s="50">
        <v>35</v>
      </c>
      <c r="F37" s="51"/>
    </row>
    <row r="38" spans="1:23" ht="25" customHeight="1" x14ac:dyDescent="0.35">
      <c r="A38" s="90">
        <v>28</v>
      </c>
      <c r="B38" s="33">
        <v>170301130002</v>
      </c>
      <c r="C38" s="50">
        <v>28</v>
      </c>
      <c r="D38" s="50"/>
      <c r="E38" s="50">
        <v>28</v>
      </c>
      <c r="F38" s="51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170301130003</v>
      </c>
      <c r="C39" s="50">
        <v>32</v>
      </c>
      <c r="D39" s="50"/>
      <c r="E39" s="50">
        <v>32</v>
      </c>
      <c r="F39" s="51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170301130004</v>
      </c>
      <c r="C40" s="50">
        <v>38</v>
      </c>
      <c r="D40" s="50"/>
      <c r="E40" s="50">
        <v>38</v>
      </c>
      <c r="F40" s="51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170301130005</v>
      </c>
      <c r="C41" s="50">
        <v>25</v>
      </c>
      <c r="D41" s="50"/>
      <c r="E41" s="50">
        <v>25</v>
      </c>
      <c r="F41" s="51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170301130006</v>
      </c>
      <c r="C42" s="50">
        <v>34</v>
      </c>
      <c r="D42" s="50"/>
      <c r="E42" s="50">
        <v>34</v>
      </c>
      <c r="F42" s="51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170301130008</v>
      </c>
      <c r="C43" s="50">
        <v>35</v>
      </c>
      <c r="D43" s="50"/>
      <c r="E43" s="50">
        <v>35</v>
      </c>
      <c r="F43" s="51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170301130010</v>
      </c>
      <c r="C44" s="50">
        <v>32</v>
      </c>
      <c r="D44" s="50"/>
      <c r="E44" s="50">
        <v>32</v>
      </c>
      <c r="F44" s="51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170301130011</v>
      </c>
      <c r="C45" s="50">
        <v>33</v>
      </c>
      <c r="D45" s="50"/>
      <c r="E45" s="50">
        <v>33</v>
      </c>
      <c r="F45" s="51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170301130012</v>
      </c>
      <c r="C46" s="50">
        <v>38</v>
      </c>
      <c r="D46" s="50"/>
      <c r="E46" s="50">
        <v>38</v>
      </c>
      <c r="F46" s="51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170301130013</v>
      </c>
      <c r="C47" s="50">
        <v>36</v>
      </c>
      <c r="D47" s="50"/>
      <c r="E47" s="50">
        <v>36</v>
      </c>
      <c r="F47" s="51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>
        <v>170301130014</v>
      </c>
      <c r="C48" s="50">
        <v>34</v>
      </c>
      <c r="D48" s="50"/>
      <c r="E48" s="50">
        <v>34</v>
      </c>
      <c r="F48" s="51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>
        <v>170301130015</v>
      </c>
      <c r="C49" s="50">
        <v>33</v>
      </c>
      <c r="D49" s="50"/>
      <c r="E49" s="50">
        <v>33</v>
      </c>
      <c r="F49" s="51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90">
        <v>40</v>
      </c>
      <c r="B50" s="33">
        <v>170301130019</v>
      </c>
      <c r="C50" s="50">
        <v>24</v>
      </c>
      <c r="D50" s="50"/>
      <c r="E50" s="50">
        <v>24</v>
      </c>
      <c r="F50" s="51"/>
    </row>
    <row r="51" spans="1:22" ht="25" customHeight="1" x14ac:dyDescent="0.35">
      <c r="A51" s="90">
        <v>41</v>
      </c>
      <c r="B51" s="33">
        <v>170301131020</v>
      </c>
      <c r="C51" s="50">
        <v>32</v>
      </c>
      <c r="D51" s="50"/>
      <c r="E51" s="50">
        <v>32</v>
      </c>
      <c r="F51" s="51"/>
    </row>
    <row r="52" spans="1:22" ht="25" customHeight="1" x14ac:dyDescent="0.35">
      <c r="A52" s="90">
        <v>42</v>
      </c>
      <c r="B52" s="33">
        <v>170301131021</v>
      </c>
      <c r="C52" s="50">
        <v>33</v>
      </c>
      <c r="D52" s="50"/>
      <c r="E52" s="50">
        <v>33</v>
      </c>
      <c r="F52" s="51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90">
        <v>43</v>
      </c>
      <c r="B53" s="33">
        <v>170301131022</v>
      </c>
      <c r="C53" s="50">
        <v>24</v>
      </c>
      <c r="D53" s="50"/>
      <c r="E53" s="50">
        <v>24</v>
      </c>
      <c r="F53" s="51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90">
        <v>44</v>
      </c>
      <c r="B54" s="33">
        <v>170301131023</v>
      </c>
      <c r="C54" s="50">
        <v>0</v>
      </c>
      <c r="D54" s="50"/>
      <c r="E54" s="50">
        <v>0</v>
      </c>
      <c r="F54" s="51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95"/>
      <c r="D63" s="95"/>
      <c r="E63" s="95"/>
      <c r="F63" s="56"/>
    </row>
    <row r="64" spans="1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sqref="A1:W24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115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9" t="s">
        <v>116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117</v>
      </c>
      <c r="B5" s="116"/>
      <c r="C5" s="116"/>
      <c r="D5" s="116"/>
      <c r="E5" s="116"/>
      <c r="F5" s="3"/>
      <c r="G5" s="4" t="s">
        <v>14</v>
      </c>
      <c r="H5" s="11">
        <f>D10</f>
        <v>78.571428571428569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66"/>
      <c r="B6" s="67" t="s">
        <v>16</v>
      </c>
      <c r="C6" s="92" t="s">
        <v>17</v>
      </c>
      <c r="D6" s="16">
        <f>COUNTA(C11:C111)</f>
        <v>14</v>
      </c>
      <c r="E6" s="92" t="s">
        <v>18</v>
      </c>
      <c r="F6" s="16">
        <f>COUNTA(E11:E111)</f>
        <v>14</v>
      </c>
      <c r="G6" s="4" t="s">
        <v>19</v>
      </c>
      <c r="H6" s="17">
        <f>F10</f>
        <v>78.571428571428569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66"/>
      <c r="B7" s="67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78.571428571428569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66"/>
      <c r="B8" s="67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66"/>
      <c r="B9" s="67" t="s">
        <v>30</v>
      </c>
      <c r="C9" s="93" t="s">
        <v>64</v>
      </c>
      <c r="D9" s="93">
        <f>COUNTIF(C11:C100,"&gt;="&amp;D8)</f>
        <v>11</v>
      </c>
      <c r="E9" s="93" t="s">
        <v>64</v>
      </c>
      <c r="F9" s="93">
        <f>COUNTIF(E11:E100,"&gt;="&amp;F8)</f>
        <v>11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68"/>
      <c r="B10" s="67" t="s">
        <v>32</v>
      </c>
      <c r="C10" s="93">
        <v>50</v>
      </c>
      <c r="D10" s="93">
        <f>(D9/D6)*100</f>
        <v>78.571428571428569</v>
      </c>
      <c r="E10" s="94">
        <v>50</v>
      </c>
      <c r="F10" s="93">
        <f>(F9/F6)*100</f>
        <v>78.571428571428569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68">
        <v>1</v>
      </c>
      <c r="B11" s="70">
        <v>170301130001</v>
      </c>
      <c r="C11" s="95">
        <v>35.5</v>
      </c>
      <c r="D11" s="95"/>
      <c r="E11" s="95">
        <v>35.5</v>
      </c>
      <c r="F11" s="56"/>
      <c r="G11" s="36" t="s">
        <v>48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99">
        <v>2</v>
      </c>
      <c r="O11" s="99">
        <v>3</v>
      </c>
      <c r="P11" s="99">
        <v>0</v>
      </c>
      <c r="Q11" s="99">
        <v>3</v>
      </c>
      <c r="R11" s="99">
        <v>2</v>
      </c>
      <c r="S11" s="4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68">
        <v>2</v>
      </c>
      <c r="B12" s="70">
        <v>170301130002</v>
      </c>
      <c r="C12" s="95">
        <v>30.5</v>
      </c>
      <c r="D12" s="95"/>
      <c r="E12" s="95">
        <v>30.5</v>
      </c>
      <c r="F12" s="56"/>
      <c r="G12" s="36" t="s">
        <v>49</v>
      </c>
      <c r="H12" s="97">
        <v>0</v>
      </c>
      <c r="I12" s="97">
        <v>0</v>
      </c>
      <c r="J12" s="97">
        <v>0</v>
      </c>
      <c r="K12" s="4">
        <v>0</v>
      </c>
      <c r="L12" s="4">
        <v>0</v>
      </c>
      <c r="M12" s="4">
        <v>0</v>
      </c>
      <c r="N12" s="99">
        <v>2</v>
      </c>
      <c r="O12" s="99">
        <v>3</v>
      </c>
      <c r="P12" s="99">
        <v>0</v>
      </c>
      <c r="Q12" s="99">
        <v>3</v>
      </c>
      <c r="R12" s="99">
        <v>2</v>
      </c>
      <c r="S12" s="4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68">
        <v>3</v>
      </c>
      <c r="B13" s="70">
        <v>170301130003</v>
      </c>
      <c r="C13" s="95">
        <v>31.5</v>
      </c>
      <c r="D13" s="95"/>
      <c r="E13" s="95">
        <v>31.5</v>
      </c>
      <c r="F13" s="56"/>
      <c r="G13" s="36" t="s">
        <v>50</v>
      </c>
      <c r="H13" s="97">
        <v>0</v>
      </c>
      <c r="I13" s="97">
        <v>0</v>
      </c>
      <c r="J13" s="97">
        <v>0</v>
      </c>
      <c r="K13" s="4">
        <v>0</v>
      </c>
      <c r="L13" s="4">
        <v>0</v>
      </c>
      <c r="M13" s="4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4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68">
        <v>4</v>
      </c>
      <c r="B14" s="70">
        <v>170301130004</v>
      </c>
      <c r="C14" s="95">
        <v>44</v>
      </c>
      <c r="D14" s="95"/>
      <c r="E14" s="95">
        <v>44</v>
      </c>
      <c r="F14" s="56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1.3333333333333333</v>
      </c>
      <c r="O14" s="38">
        <f t="shared" si="0"/>
        <v>2</v>
      </c>
      <c r="P14" s="38">
        <f t="shared" si="0"/>
        <v>0</v>
      </c>
      <c r="Q14" s="38">
        <f t="shared" si="0"/>
        <v>2</v>
      </c>
      <c r="R14" s="38">
        <f t="shared" si="0"/>
        <v>1.3333333333333333</v>
      </c>
      <c r="S14" s="38">
        <f t="shared" si="0"/>
        <v>0</v>
      </c>
      <c r="T14" s="38">
        <f t="shared" si="0"/>
        <v>2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68">
        <v>5</v>
      </c>
      <c r="B15" s="70">
        <v>170301130005</v>
      </c>
      <c r="C15" s="95">
        <v>14.5</v>
      </c>
      <c r="D15" s="95"/>
      <c r="E15" s="95">
        <v>14.5</v>
      </c>
      <c r="F15" s="56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>(56.25*N14)/100</f>
        <v>0.75</v>
      </c>
      <c r="O15" s="40">
        <f t="shared" si="1"/>
        <v>1.125</v>
      </c>
      <c r="P15" s="40">
        <f t="shared" si="1"/>
        <v>0</v>
      </c>
      <c r="Q15" s="40">
        <f t="shared" si="1"/>
        <v>1.125</v>
      </c>
      <c r="R15" s="40">
        <f t="shared" si="1"/>
        <v>0.75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68">
        <v>6</v>
      </c>
      <c r="B16" s="70">
        <v>170301130006</v>
      </c>
      <c r="C16" s="95">
        <v>30.5</v>
      </c>
      <c r="D16" s="95"/>
      <c r="E16" s="95">
        <v>30.5</v>
      </c>
      <c r="F16" s="56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68">
        <v>7</v>
      </c>
      <c r="B17" s="70">
        <v>170301130008</v>
      </c>
      <c r="C17" s="95">
        <v>27.5</v>
      </c>
      <c r="D17" s="95"/>
      <c r="E17" s="95">
        <v>27.5</v>
      </c>
      <c r="F17" s="56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68">
        <v>8</v>
      </c>
      <c r="B18" s="70">
        <v>170301130010</v>
      </c>
      <c r="C18" s="95">
        <v>29</v>
      </c>
      <c r="D18" s="95"/>
      <c r="E18" s="95">
        <v>29</v>
      </c>
      <c r="F18" s="56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68">
        <v>9</v>
      </c>
      <c r="B19" s="70">
        <v>170301130011</v>
      </c>
      <c r="C19" s="95">
        <v>28</v>
      </c>
      <c r="D19" s="95"/>
      <c r="E19" s="95">
        <v>28</v>
      </c>
      <c r="F19" s="56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68">
        <v>10</v>
      </c>
      <c r="B20" s="70">
        <v>170301130012</v>
      </c>
      <c r="C20" s="95">
        <v>28</v>
      </c>
      <c r="D20" s="95"/>
      <c r="E20" s="95">
        <v>28</v>
      </c>
      <c r="F20" s="56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68">
        <v>11</v>
      </c>
      <c r="B21" s="70">
        <v>170301130013</v>
      </c>
      <c r="C21" s="95">
        <v>27</v>
      </c>
      <c r="D21" s="95"/>
      <c r="E21" s="95">
        <v>27</v>
      </c>
      <c r="F21" s="56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68">
        <v>12</v>
      </c>
      <c r="B22" s="70">
        <v>170301130014</v>
      </c>
      <c r="C22" s="95">
        <v>35.5</v>
      </c>
      <c r="D22" s="95"/>
      <c r="E22" s="95">
        <v>35.5</v>
      </c>
      <c r="F22" s="56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68">
        <v>13</v>
      </c>
      <c r="B23" s="70">
        <v>170301130015</v>
      </c>
      <c r="C23" s="95">
        <v>33.5</v>
      </c>
      <c r="D23" s="95"/>
      <c r="E23" s="95">
        <v>33.5</v>
      </c>
      <c r="F23" s="56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68">
        <v>14</v>
      </c>
      <c r="B24" s="70">
        <v>170301130019</v>
      </c>
      <c r="C24" s="95">
        <v>25.5</v>
      </c>
      <c r="D24" s="95"/>
      <c r="E24" s="95">
        <v>25.5</v>
      </c>
      <c r="F24" s="56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selection sqref="A1:M7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118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119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120</v>
      </c>
      <c r="B5" s="116"/>
      <c r="C5" s="116"/>
      <c r="D5" s="116"/>
      <c r="E5" s="116"/>
      <c r="F5" s="3"/>
      <c r="G5" s="4" t="s">
        <v>14</v>
      </c>
      <c r="H5" s="11">
        <f>D10</f>
        <v>97.058823529411768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34</v>
      </c>
      <c r="E6" s="92" t="s">
        <v>18</v>
      </c>
      <c r="F6" s="16">
        <f>COUNTA(E11:E111)</f>
        <v>34</v>
      </c>
      <c r="G6" s="4" t="s">
        <v>19</v>
      </c>
      <c r="H6" s="17">
        <f>F10</f>
        <v>97.058823529411768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97.058823529411768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41.25</v>
      </c>
      <c r="E8" s="93" t="s">
        <v>27</v>
      </c>
      <c r="F8" s="93">
        <f>(0.55*E10)</f>
        <v>41.25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71</v>
      </c>
      <c r="D9" s="93">
        <f>COUNTIF(C11:C100,"&gt;="&amp;D8)</f>
        <v>33</v>
      </c>
      <c r="E9" s="93" t="s">
        <v>71</v>
      </c>
      <c r="F9" s="93">
        <f>COUNTIF(E11:E100,"&gt;="&amp;F8)</f>
        <v>33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75</v>
      </c>
      <c r="D10" s="93">
        <f>(D9/D6)*100</f>
        <v>97.058823529411768</v>
      </c>
      <c r="E10" s="94">
        <v>75</v>
      </c>
      <c r="F10" s="93">
        <f>(F9/F6)*100</f>
        <v>97.058823529411768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170301130002</v>
      </c>
      <c r="C11" s="63">
        <v>54</v>
      </c>
      <c r="D11" s="63"/>
      <c r="E11" s="63">
        <v>63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170301130003</v>
      </c>
      <c r="C12" s="63">
        <v>50</v>
      </c>
      <c r="D12" s="63"/>
      <c r="E12" s="63">
        <v>61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170301130005</v>
      </c>
      <c r="C13" s="63">
        <v>56</v>
      </c>
      <c r="D13" s="63"/>
      <c r="E13" s="63">
        <v>51</v>
      </c>
      <c r="F13" s="64"/>
      <c r="G13" s="36" t="s">
        <v>50</v>
      </c>
      <c r="H13" s="97">
        <v>3</v>
      </c>
      <c r="I13" s="97">
        <v>3</v>
      </c>
      <c r="J13" s="99">
        <v>3</v>
      </c>
      <c r="K13" s="99">
        <v>0</v>
      </c>
      <c r="L13" s="97">
        <v>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170301130010</v>
      </c>
      <c r="C14" s="63">
        <v>58</v>
      </c>
      <c r="D14" s="63"/>
      <c r="E14" s="63">
        <v>52</v>
      </c>
      <c r="F14" s="64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0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170301130011</v>
      </c>
      <c r="C15" s="63">
        <v>51</v>
      </c>
      <c r="D15" s="63"/>
      <c r="E15" s="63">
        <v>65</v>
      </c>
      <c r="F15" s="64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170301130013</v>
      </c>
      <c r="C16" s="63">
        <v>55</v>
      </c>
      <c r="D16" s="63"/>
      <c r="E16" s="63">
        <v>61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170301130014</v>
      </c>
      <c r="C17" s="63">
        <v>56</v>
      </c>
      <c r="D17" s="63"/>
      <c r="E17" s="63">
        <v>51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170301130019</v>
      </c>
      <c r="C18" s="63">
        <v>52</v>
      </c>
      <c r="D18" s="63"/>
      <c r="E18" s="63">
        <v>66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170301131020</v>
      </c>
      <c r="C19" s="63">
        <v>57</v>
      </c>
      <c r="D19" s="63"/>
      <c r="E19" s="63">
        <v>63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170301131021</v>
      </c>
      <c r="C20" s="63">
        <v>58</v>
      </c>
      <c r="D20" s="63"/>
      <c r="E20" s="63">
        <v>49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170301131022</v>
      </c>
      <c r="C21" s="63">
        <v>58</v>
      </c>
      <c r="D21" s="63"/>
      <c r="E21" s="63">
        <v>46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170301130004</v>
      </c>
      <c r="C22" s="63">
        <v>69</v>
      </c>
      <c r="D22" s="63"/>
      <c r="E22" s="63">
        <v>64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170301130012</v>
      </c>
      <c r="C23" s="63">
        <v>61</v>
      </c>
      <c r="D23" s="63"/>
      <c r="E23" s="63">
        <v>69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170301130015</v>
      </c>
      <c r="C24" s="63">
        <v>57</v>
      </c>
      <c r="D24" s="63"/>
      <c r="E24" s="63">
        <v>64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170301130001</v>
      </c>
      <c r="C25" s="63">
        <v>59</v>
      </c>
      <c r="D25" s="63"/>
      <c r="E25" s="63">
        <v>61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170301130006</v>
      </c>
      <c r="C26" s="63">
        <v>59</v>
      </c>
      <c r="D26" s="63"/>
      <c r="E26" s="63">
        <v>61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170301130008</v>
      </c>
      <c r="C27" s="63">
        <v>54</v>
      </c>
      <c r="D27" s="63"/>
      <c r="E27" s="63">
        <v>54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170101130018</v>
      </c>
      <c r="C28" s="95">
        <v>60</v>
      </c>
      <c r="D28" s="95"/>
      <c r="E28" s="95">
        <v>55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170101130036</v>
      </c>
      <c r="C29" s="95">
        <v>57</v>
      </c>
      <c r="D29" s="95"/>
      <c r="E29" s="95">
        <v>57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170101130038</v>
      </c>
      <c r="C30" s="95">
        <v>58</v>
      </c>
      <c r="D30" s="95"/>
      <c r="E30" s="95">
        <v>58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170101130016</v>
      </c>
      <c r="C31" s="95">
        <v>58</v>
      </c>
      <c r="D31" s="95"/>
      <c r="E31" s="95">
        <v>40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170101130025</v>
      </c>
      <c r="C32" s="95">
        <v>32</v>
      </c>
      <c r="D32" s="95"/>
      <c r="E32" s="95">
        <v>49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170101130001</v>
      </c>
      <c r="C33" s="95">
        <v>65</v>
      </c>
      <c r="D33" s="95"/>
      <c r="E33" s="95">
        <v>59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170101130008</v>
      </c>
      <c r="C34" s="95">
        <v>65</v>
      </c>
      <c r="D34" s="95"/>
      <c r="E34" s="95">
        <v>59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170101130026</v>
      </c>
      <c r="C35" s="95">
        <v>62</v>
      </c>
      <c r="D35" s="95"/>
      <c r="E35" s="95">
        <v>66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170101130003</v>
      </c>
      <c r="C36" s="95">
        <v>68</v>
      </c>
      <c r="D36" s="95"/>
      <c r="E36" s="95">
        <v>64</v>
      </c>
      <c r="F36" s="56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170101130004</v>
      </c>
      <c r="C37" s="95">
        <v>57</v>
      </c>
      <c r="D37" s="95"/>
      <c r="E37" s="95">
        <v>59</v>
      </c>
      <c r="F37" s="56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170101130007</v>
      </c>
      <c r="C38" s="95">
        <v>68</v>
      </c>
      <c r="D38" s="95"/>
      <c r="E38" s="95">
        <v>68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170101130009</v>
      </c>
      <c r="C39" s="95">
        <v>65</v>
      </c>
      <c r="D39" s="95"/>
      <c r="E39" s="95">
        <v>65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170101130011</v>
      </c>
      <c r="C40" s="95">
        <v>66</v>
      </c>
      <c r="D40" s="95"/>
      <c r="E40" s="95">
        <v>64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170101130015</v>
      </c>
      <c r="C41" s="95">
        <v>65</v>
      </c>
      <c r="D41" s="95"/>
      <c r="E41" s="95">
        <v>62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170101130028</v>
      </c>
      <c r="C42" s="95">
        <v>59</v>
      </c>
      <c r="D42" s="95"/>
      <c r="E42" s="95">
        <v>59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90">
        <v>33</v>
      </c>
      <c r="B43" s="33">
        <v>170101130031</v>
      </c>
      <c r="C43" s="95">
        <v>54</v>
      </c>
      <c r="D43" s="95"/>
      <c r="E43" s="95">
        <v>54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170101130035</v>
      </c>
      <c r="C44" s="95">
        <v>54</v>
      </c>
      <c r="D44" s="95"/>
      <c r="E44" s="95">
        <v>54</v>
      </c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activeCell="A3" sqref="A3:E3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121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122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123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42</v>
      </c>
      <c r="E6" s="92" t="s">
        <v>18</v>
      </c>
      <c r="F6" s="16">
        <f>COUNTA(E11:E111)</f>
        <v>42</v>
      </c>
      <c r="G6" s="4" t="s">
        <v>19</v>
      </c>
      <c r="H6" s="17">
        <f>F10</f>
        <v>38.095238095238095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69.047619047619051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42</v>
      </c>
      <c r="E9" s="93" t="s">
        <v>31</v>
      </c>
      <c r="F9" s="93">
        <f>COUNTIF(E11:E100,"&gt;="&amp;F8)</f>
        <v>16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38.095238095238095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170101130025</v>
      </c>
      <c r="C11" s="63">
        <v>39</v>
      </c>
      <c r="D11" s="63"/>
      <c r="E11" s="63">
        <v>21</v>
      </c>
      <c r="F11" s="64"/>
      <c r="G11" s="36" t="s">
        <v>48</v>
      </c>
      <c r="H11" s="4">
        <v>2</v>
      </c>
      <c r="I11" s="4">
        <v>3</v>
      </c>
      <c r="J11" s="99">
        <v>3</v>
      </c>
      <c r="K11" s="99">
        <v>2</v>
      </c>
      <c r="L11" s="99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</row>
    <row r="12" spans="1:23" ht="25" customHeight="1" x14ac:dyDescent="0.35">
      <c r="A12" s="90">
        <v>2</v>
      </c>
      <c r="B12" s="33">
        <v>170101130029</v>
      </c>
      <c r="C12" s="63">
        <v>36</v>
      </c>
      <c r="D12" s="63"/>
      <c r="E12" s="63">
        <v>23</v>
      </c>
      <c r="F12" s="64"/>
      <c r="G12" s="36" t="s">
        <v>49</v>
      </c>
      <c r="H12" s="97">
        <v>3</v>
      </c>
      <c r="I12" s="97">
        <v>1</v>
      </c>
      <c r="J12" s="99">
        <v>3</v>
      </c>
      <c r="K12" s="99">
        <v>2</v>
      </c>
      <c r="L12" s="99">
        <v>2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170101130033</v>
      </c>
      <c r="C13" s="63">
        <v>37</v>
      </c>
      <c r="D13" s="63"/>
      <c r="E13" s="63">
        <v>16</v>
      </c>
      <c r="F13" s="64"/>
      <c r="G13" s="36" t="s">
        <v>50</v>
      </c>
      <c r="H13" s="97">
        <v>1</v>
      </c>
      <c r="I13" s="97">
        <v>1</v>
      </c>
      <c r="J13" s="99">
        <v>2</v>
      </c>
      <c r="K13" s="99">
        <v>3</v>
      </c>
      <c r="L13" s="99">
        <v>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3</v>
      </c>
      <c r="U13" s="99">
        <v>0</v>
      </c>
      <c r="V13" s="99">
        <v>3</v>
      </c>
    </row>
    <row r="14" spans="1:23" ht="35.5" customHeight="1" x14ac:dyDescent="0.35">
      <c r="A14" s="90">
        <v>4</v>
      </c>
      <c r="B14" s="33">
        <v>170101130001</v>
      </c>
      <c r="C14" s="63">
        <v>42</v>
      </c>
      <c r="D14" s="63"/>
      <c r="E14" s="63">
        <v>20</v>
      </c>
      <c r="F14" s="64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2.6666666666666665</v>
      </c>
      <c r="K14" s="38">
        <f t="shared" si="0"/>
        <v>2.3333333333333335</v>
      </c>
      <c r="L14" s="38">
        <f t="shared" si="0"/>
        <v>2.6666666666666665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90">
        <v>5</v>
      </c>
      <c r="B15" s="33">
        <v>170101130003</v>
      </c>
      <c r="C15" s="63">
        <v>39</v>
      </c>
      <c r="D15" s="63"/>
      <c r="E15" s="63">
        <v>21</v>
      </c>
      <c r="F15" s="64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1.5</v>
      </c>
      <c r="K15" s="40">
        <f t="shared" si="1"/>
        <v>1.3125</v>
      </c>
      <c r="L15" s="40">
        <f t="shared" si="1"/>
        <v>1.5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90">
        <v>6</v>
      </c>
      <c r="B16" s="33">
        <v>170101130004</v>
      </c>
      <c r="C16" s="63">
        <v>41</v>
      </c>
      <c r="D16" s="63"/>
      <c r="E16" s="63">
        <v>25</v>
      </c>
      <c r="F16" s="64"/>
    </row>
    <row r="17" spans="1:22" ht="41" customHeight="1" x14ac:dyDescent="0.35">
      <c r="A17" s="90">
        <v>7</v>
      </c>
      <c r="B17" s="33">
        <v>170101130007</v>
      </c>
      <c r="C17" s="63">
        <v>41</v>
      </c>
      <c r="D17" s="63"/>
      <c r="E17" s="63">
        <v>31</v>
      </c>
      <c r="F17" s="64"/>
    </row>
    <row r="18" spans="1:22" ht="25" customHeight="1" x14ac:dyDescent="0.35">
      <c r="A18" s="90">
        <v>8</v>
      </c>
      <c r="B18" s="33">
        <v>170101130008</v>
      </c>
      <c r="C18" s="63">
        <v>43</v>
      </c>
      <c r="D18" s="63"/>
      <c r="E18" s="63">
        <v>28</v>
      </c>
      <c r="F18" s="64"/>
    </row>
    <row r="19" spans="1:22" ht="25" customHeight="1" x14ac:dyDescent="0.35">
      <c r="A19" s="90">
        <v>9</v>
      </c>
      <c r="B19" s="33">
        <v>170101130009</v>
      </c>
      <c r="C19" s="63">
        <v>41</v>
      </c>
      <c r="D19" s="63"/>
      <c r="E19" s="63">
        <v>25</v>
      </c>
      <c r="F19" s="64"/>
    </row>
    <row r="20" spans="1:22" ht="25" customHeight="1" x14ac:dyDescent="0.35">
      <c r="A20" s="90">
        <v>10</v>
      </c>
      <c r="B20" s="33">
        <v>170101130011</v>
      </c>
      <c r="C20" s="63">
        <v>43</v>
      </c>
      <c r="D20" s="63"/>
      <c r="E20" s="63">
        <v>26</v>
      </c>
      <c r="F20" s="64"/>
      <c r="J20" s="100"/>
      <c r="K20" s="100"/>
    </row>
    <row r="21" spans="1:22" ht="31.5" customHeight="1" x14ac:dyDescent="0.35">
      <c r="A21" s="90">
        <v>11</v>
      </c>
      <c r="B21" s="33">
        <v>170101130012</v>
      </c>
      <c r="C21" s="63">
        <v>41</v>
      </c>
      <c r="D21" s="63"/>
      <c r="E21" s="63">
        <v>21</v>
      </c>
      <c r="F21" s="6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170101130013</v>
      </c>
      <c r="C22" s="63">
        <v>45</v>
      </c>
      <c r="D22" s="63"/>
      <c r="E22" s="63">
        <v>31</v>
      </c>
      <c r="F22" s="6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170101130014</v>
      </c>
      <c r="C23" s="63">
        <v>42</v>
      </c>
      <c r="D23" s="63"/>
      <c r="E23" s="63">
        <v>23</v>
      </c>
      <c r="F23" s="6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170101130015</v>
      </c>
      <c r="C24" s="63">
        <v>41</v>
      </c>
      <c r="D24" s="63"/>
      <c r="E24" s="63">
        <v>23</v>
      </c>
      <c r="F24" s="6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170101130016</v>
      </c>
      <c r="C25" s="63">
        <v>41</v>
      </c>
      <c r="D25" s="63"/>
      <c r="E25" s="63">
        <v>25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170101130017</v>
      </c>
      <c r="C26" s="63">
        <v>46</v>
      </c>
      <c r="D26" s="63"/>
      <c r="E26" s="63">
        <v>36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170101130018</v>
      </c>
      <c r="C27" s="63">
        <v>47</v>
      </c>
      <c r="D27" s="63"/>
      <c r="E27" s="63">
        <v>35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170101130026</v>
      </c>
      <c r="C28" s="64">
        <v>40</v>
      </c>
      <c r="D28" s="64"/>
      <c r="E28" s="64">
        <v>27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170101130028</v>
      </c>
      <c r="C29" s="64">
        <v>36</v>
      </c>
      <c r="D29" s="64"/>
      <c r="E29" s="64">
        <v>26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170101130031</v>
      </c>
      <c r="C30" s="64">
        <v>37</v>
      </c>
      <c r="D30" s="64"/>
      <c r="E30" s="64">
        <v>24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170101130032</v>
      </c>
      <c r="C31" s="64">
        <v>42</v>
      </c>
      <c r="D31" s="64"/>
      <c r="E31" s="64">
        <v>28</v>
      </c>
      <c r="F31" s="6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170101130035</v>
      </c>
      <c r="C32" s="64">
        <v>36</v>
      </c>
      <c r="D32" s="64"/>
      <c r="E32" s="64">
        <v>21</v>
      </c>
      <c r="F32" s="6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170101130036</v>
      </c>
      <c r="C33" s="64">
        <v>39</v>
      </c>
      <c r="D33" s="64"/>
      <c r="E33" s="64">
        <v>22</v>
      </c>
      <c r="F33" s="6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170101130037</v>
      </c>
      <c r="C34" s="64">
        <v>42</v>
      </c>
      <c r="D34" s="64"/>
      <c r="E34" s="64">
        <v>30</v>
      </c>
      <c r="F34" s="6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170101130038</v>
      </c>
      <c r="C35" s="64">
        <v>49</v>
      </c>
      <c r="D35" s="64"/>
      <c r="E35" s="64">
        <v>38</v>
      </c>
      <c r="F35" s="6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170301130001</v>
      </c>
      <c r="C36" s="64">
        <v>50</v>
      </c>
      <c r="D36" s="64"/>
      <c r="E36" s="64">
        <v>34</v>
      </c>
      <c r="F36" s="64"/>
    </row>
    <row r="37" spans="1:23" ht="25" customHeight="1" x14ac:dyDescent="0.35">
      <c r="A37" s="90">
        <v>27</v>
      </c>
      <c r="B37" s="33">
        <v>170301130002</v>
      </c>
      <c r="C37" s="64">
        <v>46</v>
      </c>
      <c r="D37" s="64"/>
      <c r="E37" s="64">
        <v>24</v>
      </c>
      <c r="F37" s="64"/>
    </row>
    <row r="38" spans="1:23" ht="25" customHeight="1" x14ac:dyDescent="0.35">
      <c r="A38" s="90">
        <v>28</v>
      </c>
      <c r="B38" s="33">
        <v>170301130003</v>
      </c>
      <c r="C38" s="64">
        <v>50</v>
      </c>
      <c r="D38" s="64"/>
      <c r="E38" s="64">
        <v>27</v>
      </c>
      <c r="F38" s="6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170301130004</v>
      </c>
      <c r="C39" s="64">
        <v>50</v>
      </c>
      <c r="D39" s="64"/>
      <c r="E39" s="64">
        <v>37</v>
      </c>
      <c r="F39" s="6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170301130005</v>
      </c>
      <c r="C40" s="64">
        <v>46</v>
      </c>
      <c r="D40" s="64"/>
      <c r="E40" s="64">
        <v>23</v>
      </c>
      <c r="F40" s="6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170301130006</v>
      </c>
      <c r="C41" s="64">
        <v>50</v>
      </c>
      <c r="D41" s="64"/>
      <c r="E41" s="64">
        <v>34</v>
      </c>
      <c r="F41" s="6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170301130008</v>
      </c>
      <c r="C42" s="64">
        <v>50</v>
      </c>
      <c r="D42" s="64"/>
      <c r="E42" s="64">
        <v>27</v>
      </c>
      <c r="F42" s="6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170301130010</v>
      </c>
      <c r="C43" s="64">
        <v>48</v>
      </c>
      <c r="D43" s="64"/>
      <c r="E43" s="64">
        <v>22</v>
      </c>
      <c r="F43" s="6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170301130011</v>
      </c>
      <c r="C44" s="64">
        <v>48</v>
      </c>
      <c r="D44" s="64"/>
      <c r="E44" s="64">
        <v>23</v>
      </c>
      <c r="F44" s="6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170301130012</v>
      </c>
      <c r="C45" s="64">
        <v>49</v>
      </c>
      <c r="D45" s="64"/>
      <c r="E45" s="64">
        <v>33</v>
      </c>
      <c r="F45" s="6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170301130013</v>
      </c>
      <c r="C46" s="64">
        <v>49</v>
      </c>
      <c r="D46" s="64"/>
      <c r="E46" s="64">
        <v>34</v>
      </c>
      <c r="F46" s="6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170301130014</v>
      </c>
      <c r="C47" s="64">
        <v>46</v>
      </c>
      <c r="D47" s="64"/>
      <c r="E47" s="64">
        <v>23</v>
      </c>
      <c r="F47" s="6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>
        <v>170301130015</v>
      </c>
      <c r="C48" s="64">
        <v>50</v>
      </c>
      <c r="D48" s="64"/>
      <c r="E48" s="64">
        <v>28</v>
      </c>
      <c r="F48" s="64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>
        <v>170301130019</v>
      </c>
      <c r="C49" s="64">
        <v>47</v>
      </c>
      <c r="D49" s="64"/>
      <c r="E49" s="64">
        <v>22</v>
      </c>
      <c r="F49" s="64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90">
        <v>40</v>
      </c>
      <c r="B50" s="33">
        <v>170301131020</v>
      </c>
      <c r="C50" s="64">
        <v>50</v>
      </c>
      <c r="D50" s="64"/>
      <c r="E50" s="64">
        <v>31</v>
      </c>
      <c r="F50" s="64"/>
    </row>
    <row r="51" spans="1:22" ht="25" customHeight="1" x14ac:dyDescent="0.35">
      <c r="A51" s="90">
        <v>41</v>
      </c>
      <c r="B51" s="33">
        <v>170301131021</v>
      </c>
      <c r="C51" s="64">
        <v>48</v>
      </c>
      <c r="D51" s="64"/>
      <c r="E51" s="64">
        <v>30</v>
      </c>
      <c r="F51" s="64"/>
    </row>
    <row r="52" spans="1:22" ht="25" customHeight="1" x14ac:dyDescent="0.35">
      <c r="A52" s="90">
        <v>42</v>
      </c>
      <c r="B52" s="33">
        <v>170301131022</v>
      </c>
      <c r="C52" s="64">
        <v>45</v>
      </c>
      <c r="D52" s="64"/>
      <c r="E52" s="64">
        <v>26</v>
      </c>
      <c r="F52" s="64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95"/>
      <c r="D63" s="95"/>
      <c r="E63" s="95"/>
      <c r="F63" s="56"/>
    </row>
    <row r="64" spans="1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124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125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126</v>
      </c>
      <c r="B5" s="116"/>
      <c r="C5" s="116"/>
      <c r="D5" s="116"/>
      <c r="E5" s="116"/>
      <c r="F5" s="3"/>
      <c r="G5" s="4" t="s">
        <v>14</v>
      </c>
      <c r="H5" s="11">
        <f>D10</f>
        <v>40.476190476190474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42</v>
      </c>
      <c r="E6" s="92" t="s">
        <v>18</v>
      </c>
      <c r="F6" s="16">
        <f>COUNTA(E11:E111)</f>
        <v>42</v>
      </c>
      <c r="G6" s="4" t="s">
        <v>19</v>
      </c>
      <c r="H6" s="17">
        <f>F10</f>
        <v>57.142857142857139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48.80952380952381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71</v>
      </c>
      <c r="D9" s="93">
        <f>COUNTIF(C11:C100,"&gt;="&amp;D8)</f>
        <v>17</v>
      </c>
      <c r="E9" s="93" t="s">
        <v>71</v>
      </c>
      <c r="F9" s="93">
        <f>COUNTIF(E11:E100,"&gt;="&amp;F8)</f>
        <v>24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40.476190476190474</v>
      </c>
      <c r="E10" s="94">
        <v>50</v>
      </c>
      <c r="F10" s="93">
        <f>(F9/F6)*100</f>
        <v>57.142857142857139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170101130011</v>
      </c>
      <c r="C11" s="50">
        <v>18</v>
      </c>
      <c r="D11" s="50"/>
      <c r="E11" s="50">
        <v>33</v>
      </c>
      <c r="F11" s="51"/>
      <c r="G11" s="36" t="s">
        <v>48</v>
      </c>
      <c r="H11" s="4">
        <v>2</v>
      </c>
      <c r="I11" s="4">
        <v>3</v>
      </c>
      <c r="J11" s="99">
        <v>2</v>
      </c>
      <c r="K11" s="99">
        <v>3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2</v>
      </c>
      <c r="S11" s="99">
        <v>3</v>
      </c>
      <c r="T11" s="99">
        <v>3</v>
      </c>
      <c r="U11" s="99">
        <v>0</v>
      </c>
      <c r="V11" s="99">
        <v>2</v>
      </c>
    </row>
    <row r="12" spans="1:23" ht="25" customHeight="1" x14ac:dyDescent="0.35">
      <c r="A12" s="90">
        <v>2</v>
      </c>
      <c r="B12" s="33">
        <v>170101130015</v>
      </c>
      <c r="C12" s="50">
        <v>29</v>
      </c>
      <c r="D12" s="50"/>
      <c r="E12" s="50">
        <v>50</v>
      </c>
      <c r="F12" s="51"/>
      <c r="G12" s="36" t="s">
        <v>49</v>
      </c>
      <c r="H12" s="97">
        <v>3</v>
      </c>
      <c r="I12" s="97">
        <v>3</v>
      </c>
      <c r="J12" s="99">
        <v>3</v>
      </c>
      <c r="K12" s="99">
        <v>3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2</v>
      </c>
      <c r="S12" s="99">
        <v>2</v>
      </c>
      <c r="T12" s="99">
        <v>2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170101130016</v>
      </c>
      <c r="C13" s="50">
        <v>24</v>
      </c>
      <c r="D13" s="50"/>
      <c r="E13" s="50">
        <v>42</v>
      </c>
      <c r="F13" s="51"/>
      <c r="G13" s="36" t="s">
        <v>50</v>
      </c>
      <c r="H13" s="97">
        <v>1</v>
      </c>
      <c r="I13" s="97">
        <v>3</v>
      </c>
      <c r="J13" s="99">
        <v>2</v>
      </c>
      <c r="K13" s="99">
        <v>3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2</v>
      </c>
      <c r="S13" s="99">
        <v>2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170101130025</v>
      </c>
      <c r="C14" s="50">
        <v>0</v>
      </c>
      <c r="D14" s="50"/>
      <c r="E14" s="50">
        <v>2</v>
      </c>
      <c r="F14" s="51"/>
      <c r="G14" s="37" t="s">
        <v>51</v>
      </c>
      <c r="H14" s="38">
        <f>AVERAGE(H11:H13)</f>
        <v>2</v>
      </c>
      <c r="I14" s="38">
        <f>AVERAGE(I13)</f>
        <v>3</v>
      </c>
      <c r="J14" s="38">
        <f t="shared" ref="J14:V14" si="0">AVERAGE(J11:J13)</f>
        <v>2.3333333333333335</v>
      </c>
      <c r="K14" s="38">
        <f t="shared" si="0"/>
        <v>3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2</v>
      </c>
      <c r="S14" s="38">
        <f t="shared" si="0"/>
        <v>2.3333333333333335</v>
      </c>
      <c r="T14" s="38">
        <f t="shared" si="0"/>
        <v>2.3333333333333335</v>
      </c>
      <c r="U14" s="38">
        <f t="shared" si="0"/>
        <v>0</v>
      </c>
      <c r="V14" s="38">
        <f t="shared" si="0"/>
        <v>2</v>
      </c>
    </row>
    <row r="15" spans="1:23" ht="38" customHeight="1" x14ac:dyDescent="0.35">
      <c r="A15" s="90">
        <v>5</v>
      </c>
      <c r="B15" s="33">
        <v>170101130027</v>
      </c>
      <c r="C15" s="50">
        <v>0</v>
      </c>
      <c r="D15" s="50"/>
      <c r="E15" s="50">
        <v>0</v>
      </c>
      <c r="F15" s="51"/>
      <c r="G15" s="39" t="s">
        <v>52</v>
      </c>
      <c r="H15" s="40">
        <f>(56.25*H14)/100</f>
        <v>1.125</v>
      </c>
      <c r="I15" s="40">
        <f t="shared" ref="I15:V15" si="1">(56.25*I14)/100</f>
        <v>1.6875</v>
      </c>
      <c r="J15" s="40">
        <f t="shared" si="1"/>
        <v>1.3125</v>
      </c>
      <c r="K15" s="40">
        <f t="shared" si="1"/>
        <v>1.6875</v>
      </c>
      <c r="L15" s="40">
        <f t="shared" si="1"/>
        <v>0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1.125</v>
      </c>
      <c r="S15" s="38">
        <f>AVERAGE(S12:S13)</f>
        <v>2</v>
      </c>
      <c r="T15" s="38">
        <f>AVERAGE(T12:T13)</f>
        <v>2</v>
      </c>
      <c r="U15" s="40">
        <f t="shared" si="1"/>
        <v>0</v>
      </c>
      <c r="V15" s="40">
        <f t="shared" si="1"/>
        <v>1.125</v>
      </c>
    </row>
    <row r="16" spans="1:23" ht="25" customHeight="1" x14ac:dyDescent="0.35">
      <c r="A16" s="90">
        <v>6</v>
      </c>
      <c r="B16" s="33">
        <v>170101130028</v>
      </c>
      <c r="C16" s="50">
        <v>16</v>
      </c>
      <c r="D16" s="50"/>
      <c r="E16" s="50">
        <v>31</v>
      </c>
      <c r="F16" s="51"/>
    </row>
    <row r="17" spans="1:22" ht="41" customHeight="1" x14ac:dyDescent="0.35">
      <c r="A17" s="90">
        <v>7</v>
      </c>
      <c r="B17" s="33">
        <v>170101130029</v>
      </c>
      <c r="C17" s="50">
        <v>0</v>
      </c>
      <c r="D17" s="50"/>
      <c r="E17" s="50">
        <v>0</v>
      </c>
      <c r="F17" s="51"/>
    </row>
    <row r="18" spans="1:22" ht="25" customHeight="1" x14ac:dyDescent="0.35">
      <c r="A18" s="90">
        <v>8</v>
      </c>
      <c r="B18" s="33">
        <v>170101130031</v>
      </c>
      <c r="C18" s="50">
        <v>21</v>
      </c>
      <c r="D18" s="50"/>
      <c r="E18" s="50">
        <v>39</v>
      </c>
      <c r="F18" s="51"/>
    </row>
    <row r="19" spans="1:22" ht="25" customHeight="1" x14ac:dyDescent="0.35">
      <c r="A19" s="90">
        <v>9</v>
      </c>
      <c r="B19" s="33">
        <v>170101130032</v>
      </c>
      <c r="C19" s="50">
        <v>19</v>
      </c>
      <c r="D19" s="50"/>
      <c r="E19" s="50">
        <v>35</v>
      </c>
      <c r="F19" s="51"/>
    </row>
    <row r="20" spans="1:22" ht="25" customHeight="1" x14ac:dyDescent="0.35">
      <c r="A20" s="90">
        <v>10</v>
      </c>
      <c r="B20" s="33">
        <v>170101130035</v>
      </c>
      <c r="C20" s="50">
        <v>18</v>
      </c>
      <c r="D20" s="50"/>
      <c r="E20" s="50">
        <v>42</v>
      </c>
      <c r="F20" s="51"/>
      <c r="J20" s="100"/>
      <c r="K20" s="100"/>
    </row>
    <row r="21" spans="1:22" ht="31.5" customHeight="1" x14ac:dyDescent="0.35">
      <c r="A21" s="90">
        <v>11</v>
      </c>
      <c r="B21" s="33">
        <v>170101130036</v>
      </c>
      <c r="C21" s="50">
        <v>0</v>
      </c>
      <c r="D21" s="50"/>
      <c r="E21" s="50">
        <v>0</v>
      </c>
      <c r="F21" s="51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170101130037</v>
      </c>
      <c r="C22" s="50">
        <v>28</v>
      </c>
      <c r="D22" s="50"/>
      <c r="E22" s="50">
        <v>38</v>
      </c>
      <c r="F22" s="51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170301130001</v>
      </c>
      <c r="C23" s="50">
        <v>26</v>
      </c>
      <c r="D23" s="50"/>
      <c r="E23" s="50">
        <v>13</v>
      </c>
      <c r="F23" s="51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170301130002</v>
      </c>
      <c r="C24" s="50">
        <v>22</v>
      </c>
      <c r="D24" s="50"/>
      <c r="E24" s="50">
        <v>13</v>
      </c>
      <c r="F24" s="5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170301130003</v>
      </c>
      <c r="C25" s="50">
        <v>37</v>
      </c>
      <c r="D25" s="50"/>
      <c r="E25" s="50">
        <v>33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170301130004</v>
      </c>
      <c r="C26" s="50">
        <v>39</v>
      </c>
      <c r="D26" s="50"/>
      <c r="E26" s="50">
        <v>50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170301130005</v>
      </c>
      <c r="C27" s="50">
        <v>21</v>
      </c>
      <c r="D27" s="50"/>
      <c r="E27" s="50">
        <v>9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170301130006</v>
      </c>
      <c r="C28" s="50">
        <v>33</v>
      </c>
      <c r="D28" s="50"/>
      <c r="E28" s="50">
        <v>32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170301130008</v>
      </c>
      <c r="C29" s="50">
        <v>39</v>
      </c>
      <c r="D29" s="50"/>
      <c r="E29" s="50">
        <v>49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170301130010</v>
      </c>
      <c r="C30" s="50">
        <v>26</v>
      </c>
      <c r="D30" s="50"/>
      <c r="E30" s="50">
        <v>32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170301130011</v>
      </c>
      <c r="C31" s="50">
        <v>27</v>
      </c>
      <c r="D31" s="50"/>
      <c r="E31" s="50">
        <v>14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170301130012</v>
      </c>
      <c r="C32" s="50">
        <v>38</v>
      </c>
      <c r="D32" s="50"/>
      <c r="E32" s="50">
        <v>41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170301130013</v>
      </c>
      <c r="C33" s="50">
        <v>32</v>
      </c>
      <c r="D33" s="50"/>
      <c r="E33" s="50">
        <v>26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170301130014</v>
      </c>
      <c r="C34" s="50">
        <v>38</v>
      </c>
      <c r="D34" s="50"/>
      <c r="E34" s="50">
        <v>30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170301130015</v>
      </c>
      <c r="C35" s="50">
        <v>23</v>
      </c>
      <c r="D35" s="50"/>
      <c r="E35" s="50">
        <v>6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170301130019</v>
      </c>
      <c r="C36" s="50">
        <v>20</v>
      </c>
      <c r="D36" s="50"/>
      <c r="E36" s="50">
        <v>3</v>
      </c>
      <c r="F36" s="51"/>
    </row>
    <row r="37" spans="1:23" ht="25" customHeight="1" x14ac:dyDescent="0.35">
      <c r="A37" s="90">
        <v>27</v>
      </c>
      <c r="B37" s="33">
        <v>170101130001</v>
      </c>
      <c r="C37" s="50">
        <v>23</v>
      </c>
      <c r="D37" s="50"/>
      <c r="E37" s="50">
        <v>39</v>
      </c>
      <c r="F37" s="51"/>
    </row>
    <row r="38" spans="1:23" ht="25" customHeight="1" x14ac:dyDescent="0.35">
      <c r="A38" s="90">
        <v>28</v>
      </c>
      <c r="B38" s="33">
        <v>170101130003</v>
      </c>
      <c r="C38" s="50">
        <v>25</v>
      </c>
      <c r="D38" s="50"/>
      <c r="E38" s="50">
        <v>10</v>
      </c>
      <c r="F38" s="51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170101130004</v>
      </c>
      <c r="C39" s="50">
        <v>35</v>
      </c>
      <c r="D39" s="50"/>
      <c r="E39" s="50">
        <v>42</v>
      </c>
      <c r="F39" s="51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170101130007</v>
      </c>
      <c r="C40" s="50">
        <v>26</v>
      </c>
      <c r="D40" s="50"/>
      <c r="E40" s="50">
        <v>40</v>
      </c>
      <c r="F40" s="51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170101130008</v>
      </c>
      <c r="C41" s="50">
        <v>34</v>
      </c>
      <c r="D41" s="50"/>
      <c r="E41" s="50">
        <v>38</v>
      </c>
      <c r="F41" s="51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170101130009</v>
      </c>
      <c r="C42" s="50">
        <v>33</v>
      </c>
      <c r="D42" s="50"/>
      <c r="E42" s="50">
        <v>18</v>
      </c>
      <c r="F42" s="51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170101130012</v>
      </c>
      <c r="C43" s="50">
        <v>20</v>
      </c>
      <c r="D43" s="50"/>
      <c r="E43" s="50">
        <v>5</v>
      </c>
      <c r="F43" s="51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170101130013</v>
      </c>
      <c r="C44" s="50">
        <v>35</v>
      </c>
      <c r="D44" s="50"/>
      <c r="E44" s="50">
        <v>40</v>
      </c>
      <c r="F44" s="51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170101130014</v>
      </c>
      <c r="C45" s="50">
        <v>23</v>
      </c>
      <c r="D45" s="50"/>
      <c r="E45" s="50">
        <v>20</v>
      </c>
      <c r="F45" s="51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170101130017</v>
      </c>
      <c r="C46" s="50">
        <v>40</v>
      </c>
      <c r="D46" s="50"/>
      <c r="E46" s="50">
        <v>45</v>
      </c>
      <c r="F46" s="51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170101130018</v>
      </c>
      <c r="C47" s="50">
        <v>40</v>
      </c>
      <c r="D47" s="50"/>
      <c r="E47" s="50">
        <v>50</v>
      </c>
      <c r="F47" s="51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>
        <v>170101130019</v>
      </c>
      <c r="C48" s="50">
        <v>0</v>
      </c>
      <c r="D48" s="50"/>
      <c r="E48" s="50">
        <v>0</v>
      </c>
      <c r="F48" s="51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>
        <v>170101130020</v>
      </c>
      <c r="C49" s="50">
        <v>24</v>
      </c>
      <c r="D49" s="50"/>
      <c r="E49" s="50">
        <v>16</v>
      </c>
      <c r="F49" s="51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90">
        <v>40</v>
      </c>
      <c r="B50" s="33">
        <v>170101130026</v>
      </c>
      <c r="C50" s="50">
        <v>32</v>
      </c>
      <c r="D50" s="50"/>
      <c r="E50" s="50">
        <v>40</v>
      </c>
      <c r="F50" s="51"/>
    </row>
    <row r="51" spans="1:22" ht="25" customHeight="1" x14ac:dyDescent="0.35">
      <c r="A51" s="90">
        <v>41</v>
      </c>
      <c r="B51" s="33">
        <v>170101130033</v>
      </c>
      <c r="C51" s="50">
        <v>0</v>
      </c>
      <c r="D51" s="50"/>
      <c r="E51" s="50">
        <v>0</v>
      </c>
      <c r="F51" s="51"/>
    </row>
    <row r="52" spans="1:22" ht="25" customHeight="1" x14ac:dyDescent="0.35">
      <c r="A52" s="90">
        <v>42</v>
      </c>
      <c r="B52" s="33">
        <v>170101130038</v>
      </c>
      <c r="C52" s="50">
        <v>36</v>
      </c>
      <c r="D52" s="50"/>
      <c r="E52" s="50">
        <v>44</v>
      </c>
      <c r="F52" s="51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95"/>
      <c r="D63" s="95"/>
      <c r="E63" s="95"/>
      <c r="F63" s="56"/>
    </row>
    <row r="64" spans="1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127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128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129</v>
      </c>
      <c r="B5" s="116"/>
      <c r="C5" s="116"/>
      <c r="D5" s="116"/>
      <c r="E5" s="116"/>
      <c r="F5" s="3"/>
      <c r="G5" s="4" t="s">
        <v>14</v>
      </c>
      <c r="H5" s="11">
        <f>D10</f>
        <v>50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58</v>
      </c>
      <c r="E6" s="92" t="s">
        <v>18</v>
      </c>
      <c r="F6" s="16">
        <f>COUNTA(E11:E111)</f>
        <v>58</v>
      </c>
      <c r="G6" s="4" t="s">
        <v>19</v>
      </c>
      <c r="H6" s="17">
        <f>F10</f>
        <v>20.689655172413794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35.344827586206897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29</v>
      </c>
      <c r="E9" s="93" t="s">
        <v>31</v>
      </c>
      <c r="F9" s="93">
        <f>COUNTIF(E11:E100,"&gt;="&amp;F8)</f>
        <v>12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50</v>
      </c>
      <c r="E10" s="94">
        <v>50</v>
      </c>
      <c r="F10" s="93">
        <f>(F9/F6)*100</f>
        <v>20.689655172413794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170301130001</v>
      </c>
      <c r="C11" s="73">
        <v>32</v>
      </c>
      <c r="D11" s="73"/>
      <c r="E11" s="73">
        <v>31</v>
      </c>
      <c r="F11" s="74"/>
      <c r="G11" s="36" t="s">
        <v>48</v>
      </c>
      <c r="H11" s="4">
        <v>3</v>
      </c>
      <c r="I11" s="4">
        <v>1</v>
      </c>
      <c r="J11" s="99">
        <v>1</v>
      </c>
      <c r="K11" s="99">
        <v>1</v>
      </c>
      <c r="L11" s="99">
        <v>2</v>
      </c>
      <c r="M11" s="99">
        <v>2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2</v>
      </c>
    </row>
    <row r="12" spans="1:23" ht="25" customHeight="1" x14ac:dyDescent="0.35">
      <c r="A12" s="90">
        <v>2</v>
      </c>
      <c r="B12" s="33">
        <v>170301130002</v>
      </c>
      <c r="C12" s="73">
        <v>24</v>
      </c>
      <c r="D12" s="73"/>
      <c r="E12" s="73">
        <v>16</v>
      </c>
      <c r="F12" s="74"/>
      <c r="G12" s="36" t="s">
        <v>49</v>
      </c>
      <c r="H12" s="97">
        <v>2</v>
      </c>
      <c r="I12" s="4">
        <v>1</v>
      </c>
      <c r="J12" s="99">
        <v>1</v>
      </c>
      <c r="K12" s="99">
        <v>3</v>
      </c>
      <c r="L12" s="99">
        <v>3</v>
      </c>
      <c r="M12" s="99">
        <v>1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</row>
    <row r="13" spans="1:23" ht="25" customHeight="1" x14ac:dyDescent="0.35">
      <c r="A13" s="90">
        <v>3</v>
      </c>
      <c r="B13" s="33">
        <v>170301130003</v>
      </c>
      <c r="C13" s="73">
        <v>30</v>
      </c>
      <c r="D13" s="73"/>
      <c r="E13" s="73">
        <v>10</v>
      </c>
      <c r="F13" s="74"/>
      <c r="G13" s="36" t="s">
        <v>50</v>
      </c>
      <c r="H13" s="97">
        <v>3</v>
      </c>
      <c r="I13" s="4">
        <v>1</v>
      </c>
      <c r="J13" s="99">
        <v>1</v>
      </c>
      <c r="K13" s="99">
        <v>1</v>
      </c>
      <c r="L13" s="99">
        <v>1</v>
      </c>
      <c r="M13" s="99">
        <v>1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170301130004</v>
      </c>
      <c r="C14" s="73">
        <v>36</v>
      </c>
      <c r="D14" s="73"/>
      <c r="E14" s="73">
        <v>44</v>
      </c>
      <c r="F14" s="74"/>
      <c r="G14" s="37" t="s">
        <v>51</v>
      </c>
      <c r="H14" s="38">
        <f>AVERAGE(H11:H13)</f>
        <v>2.6666666666666665</v>
      </c>
      <c r="I14" s="38">
        <f>AVERAGE(I13)</f>
        <v>1</v>
      </c>
      <c r="J14" s="38">
        <f t="shared" ref="J14:V14" si="0">AVERAGE(J11:J13)</f>
        <v>1</v>
      </c>
      <c r="K14" s="38">
        <f>AVERAGE(K11:K13)</f>
        <v>1.6666666666666667</v>
      </c>
      <c r="L14" s="38">
        <f t="shared" si="0"/>
        <v>2</v>
      </c>
      <c r="M14" s="38">
        <f t="shared" si="0"/>
        <v>1.3333333333333333</v>
      </c>
      <c r="N14" s="38">
        <f>AVERAGE(N11:N13)</f>
        <v>0</v>
      </c>
      <c r="O14" s="38">
        <f>AVERAGE(O11:O13)</f>
        <v>0</v>
      </c>
      <c r="P14" s="38"/>
      <c r="Q14" s="38">
        <f t="shared" si="0"/>
        <v>0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2.3333333333333335</v>
      </c>
    </row>
    <row r="15" spans="1:23" ht="38" customHeight="1" x14ac:dyDescent="0.35">
      <c r="A15" s="90">
        <v>5</v>
      </c>
      <c r="B15" s="33">
        <v>170301130005</v>
      </c>
      <c r="C15" s="73">
        <v>24</v>
      </c>
      <c r="D15" s="73"/>
      <c r="E15" s="73">
        <v>7</v>
      </c>
      <c r="F15" s="74"/>
      <c r="G15" s="39" t="s">
        <v>52</v>
      </c>
      <c r="H15" s="40">
        <f>(56.25*H14)/100</f>
        <v>1.5</v>
      </c>
      <c r="I15" s="40">
        <f t="shared" ref="I15:V15" si="1">(56.25*I14)/100</f>
        <v>0.5625</v>
      </c>
      <c r="J15" s="40">
        <f t="shared" si="1"/>
        <v>0.5625</v>
      </c>
      <c r="K15" s="40">
        <f t="shared" si="1"/>
        <v>0.9375</v>
      </c>
      <c r="L15" s="40">
        <f t="shared" si="1"/>
        <v>1.125</v>
      </c>
      <c r="M15" s="40">
        <f t="shared" si="1"/>
        <v>0.75</v>
      </c>
      <c r="N15" s="40">
        <f>(56.25*N14)/100</f>
        <v>0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1.3125</v>
      </c>
    </row>
    <row r="16" spans="1:23" ht="25" customHeight="1" x14ac:dyDescent="0.35">
      <c r="A16" s="90">
        <v>6</v>
      </c>
      <c r="B16" s="33">
        <v>170301130006</v>
      </c>
      <c r="C16" s="73">
        <v>24</v>
      </c>
      <c r="D16" s="73"/>
      <c r="E16" s="73">
        <v>17</v>
      </c>
      <c r="F16" s="74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90">
        <v>7</v>
      </c>
      <c r="B17" s="33">
        <v>170301130008</v>
      </c>
      <c r="C17" s="73">
        <v>36</v>
      </c>
      <c r="D17" s="73"/>
      <c r="E17" s="73">
        <v>21</v>
      </c>
      <c r="F17" s="74"/>
    </row>
    <row r="18" spans="1:22" ht="25" customHeight="1" x14ac:dyDescent="0.35">
      <c r="A18" s="90">
        <v>8</v>
      </c>
      <c r="B18" s="33">
        <v>170301130010</v>
      </c>
      <c r="C18" s="73">
        <v>0</v>
      </c>
      <c r="D18" s="73"/>
      <c r="E18" s="73">
        <v>0</v>
      </c>
      <c r="F18" s="74"/>
    </row>
    <row r="19" spans="1:22" ht="25" customHeight="1" x14ac:dyDescent="0.35">
      <c r="A19" s="90">
        <v>9</v>
      </c>
      <c r="B19" s="33">
        <v>170301130011</v>
      </c>
      <c r="C19" s="73">
        <v>31</v>
      </c>
      <c r="D19" s="73"/>
      <c r="E19" s="73">
        <v>32</v>
      </c>
      <c r="F19" s="74"/>
    </row>
    <row r="20" spans="1:22" ht="25" customHeight="1" x14ac:dyDescent="0.35">
      <c r="A20" s="90">
        <v>10</v>
      </c>
      <c r="B20" s="33">
        <v>170301130012</v>
      </c>
      <c r="C20" s="73">
        <v>29</v>
      </c>
      <c r="D20" s="73"/>
      <c r="E20" s="73">
        <v>24</v>
      </c>
      <c r="F20" s="74"/>
      <c r="J20" s="100"/>
      <c r="K20" s="100"/>
    </row>
    <row r="21" spans="1:22" ht="31.5" customHeight="1" x14ac:dyDescent="0.35">
      <c r="A21" s="90">
        <v>11</v>
      </c>
      <c r="B21" s="33">
        <v>170301130013</v>
      </c>
      <c r="C21" s="73">
        <v>36</v>
      </c>
      <c r="D21" s="73"/>
      <c r="E21" s="73">
        <v>26</v>
      </c>
      <c r="F21" s="7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170301130014</v>
      </c>
      <c r="C22" s="73">
        <v>27</v>
      </c>
      <c r="D22" s="73"/>
      <c r="E22" s="73">
        <v>5</v>
      </c>
      <c r="F22" s="7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170301130015</v>
      </c>
      <c r="C23" s="73">
        <v>32</v>
      </c>
      <c r="D23" s="73"/>
      <c r="E23" s="73">
        <v>25</v>
      </c>
      <c r="F23" s="7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170301130017</v>
      </c>
      <c r="C24" s="73">
        <v>0</v>
      </c>
      <c r="D24" s="73"/>
      <c r="E24" s="73">
        <v>0</v>
      </c>
      <c r="F24" s="7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170301130019</v>
      </c>
      <c r="C25" s="73">
        <v>25</v>
      </c>
      <c r="D25" s="73"/>
      <c r="E25" s="73">
        <v>2</v>
      </c>
      <c r="F25" s="7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170101130001</v>
      </c>
      <c r="C26" s="80">
        <v>38</v>
      </c>
      <c r="D26" s="80"/>
      <c r="E26" s="80">
        <v>19</v>
      </c>
      <c r="F26" s="10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170101130003</v>
      </c>
      <c r="C27" s="80">
        <v>22</v>
      </c>
      <c r="D27" s="80"/>
      <c r="E27" s="80">
        <v>8</v>
      </c>
      <c r="F27" s="10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170101130004</v>
      </c>
      <c r="C28" s="80">
        <v>38</v>
      </c>
      <c r="D28" s="80"/>
      <c r="E28" s="80">
        <v>7</v>
      </c>
      <c r="F28" s="10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170101130005</v>
      </c>
      <c r="C29" s="80">
        <v>0</v>
      </c>
      <c r="D29" s="80"/>
      <c r="E29" s="80">
        <v>0</v>
      </c>
      <c r="F29" s="10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170101130007</v>
      </c>
      <c r="C30" s="80">
        <v>31</v>
      </c>
      <c r="D30" s="80"/>
      <c r="E30" s="80">
        <v>23</v>
      </c>
      <c r="F30" s="10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170101130008</v>
      </c>
      <c r="C31" s="80">
        <v>38</v>
      </c>
      <c r="D31" s="80"/>
      <c r="E31" s="80">
        <v>28</v>
      </c>
      <c r="F31" s="10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170101130009</v>
      </c>
      <c r="C32" s="80">
        <v>23</v>
      </c>
      <c r="D32" s="80"/>
      <c r="E32" s="80">
        <v>22</v>
      </c>
      <c r="F32" s="10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170101130011</v>
      </c>
      <c r="C33" s="80">
        <v>29</v>
      </c>
      <c r="D33" s="80"/>
      <c r="E33" s="80">
        <v>15</v>
      </c>
      <c r="F33" s="10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170101130012</v>
      </c>
      <c r="C34" s="80">
        <v>21</v>
      </c>
      <c r="D34" s="80"/>
      <c r="E34" s="80">
        <v>10</v>
      </c>
      <c r="F34" s="10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170101130013</v>
      </c>
      <c r="C35" s="80">
        <v>38</v>
      </c>
      <c r="D35" s="80"/>
      <c r="E35" s="80">
        <v>34</v>
      </c>
      <c r="F35" s="10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170101130014</v>
      </c>
      <c r="C36" s="80">
        <v>26</v>
      </c>
      <c r="D36" s="80"/>
      <c r="E36" s="80">
        <v>9</v>
      </c>
      <c r="F36" s="101"/>
    </row>
    <row r="37" spans="1:23" ht="25" customHeight="1" x14ac:dyDescent="0.35">
      <c r="A37" s="90">
        <v>27</v>
      </c>
      <c r="B37" s="33">
        <v>170101130015</v>
      </c>
      <c r="C37" s="80">
        <v>37</v>
      </c>
      <c r="D37" s="80"/>
      <c r="E37" s="80">
        <v>24</v>
      </c>
      <c r="F37" s="101"/>
    </row>
    <row r="38" spans="1:23" ht="25" customHeight="1" x14ac:dyDescent="0.35">
      <c r="A38" s="90">
        <v>28</v>
      </c>
      <c r="B38" s="33">
        <v>170101130016</v>
      </c>
      <c r="C38" s="80">
        <v>30</v>
      </c>
      <c r="D38" s="80"/>
      <c r="E38" s="80">
        <v>21</v>
      </c>
      <c r="F38" s="101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170101130017</v>
      </c>
      <c r="C39" s="80">
        <v>39</v>
      </c>
      <c r="D39" s="80"/>
      <c r="E39" s="80">
        <v>38</v>
      </c>
      <c r="F39" s="101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170101130018</v>
      </c>
      <c r="C40" s="80">
        <v>38</v>
      </c>
      <c r="D40" s="80"/>
      <c r="E40" s="80">
        <v>35</v>
      </c>
      <c r="F40" s="101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170101130020</v>
      </c>
      <c r="C41" s="80">
        <v>24</v>
      </c>
      <c r="D41" s="80"/>
      <c r="E41" s="80">
        <v>4</v>
      </c>
      <c r="F41" s="101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170101130025</v>
      </c>
      <c r="C42" s="80">
        <v>23</v>
      </c>
      <c r="D42" s="80"/>
      <c r="E42" s="80">
        <v>3</v>
      </c>
      <c r="F42" s="101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170101130026</v>
      </c>
      <c r="C43" s="80">
        <v>39</v>
      </c>
      <c r="D43" s="80"/>
      <c r="E43" s="80">
        <v>32</v>
      </c>
      <c r="F43" s="101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170101130027</v>
      </c>
      <c r="C44" s="80">
        <v>24</v>
      </c>
      <c r="D44" s="80"/>
      <c r="E44" s="80">
        <v>5</v>
      </c>
      <c r="F44" s="101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170101130028</v>
      </c>
      <c r="C45" s="80">
        <v>24</v>
      </c>
      <c r="D45" s="80"/>
      <c r="E45" s="80">
        <v>28</v>
      </c>
      <c r="F45" s="101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170101130029</v>
      </c>
      <c r="C46" s="80">
        <v>29</v>
      </c>
      <c r="D46" s="80"/>
      <c r="E46" s="80">
        <v>16</v>
      </c>
      <c r="F46" s="101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170101130031</v>
      </c>
      <c r="C47" s="80">
        <v>23</v>
      </c>
      <c r="D47" s="80"/>
      <c r="E47" s="80">
        <v>12</v>
      </c>
      <c r="F47" s="101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>
        <v>170101130032</v>
      </c>
      <c r="C48" s="80">
        <v>20</v>
      </c>
      <c r="D48" s="80"/>
      <c r="E48" s="80">
        <v>12</v>
      </c>
      <c r="F48" s="101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>
        <v>170101130033</v>
      </c>
      <c r="C49" s="80">
        <v>0</v>
      </c>
      <c r="D49" s="80"/>
      <c r="E49" s="80">
        <v>0</v>
      </c>
      <c r="F49" s="101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90">
        <v>40</v>
      </c>
      <c r="B50" s="33">
        <v>170101130035</v>
      </c>
      <c r="C50" s="80">
        <v>27</v>
      </c>
      <c r="D50" s="80"/>
      <c r="E50" s="80">
        <v>18</v>
      </c>
      <c r="F50" s="101"/>
    </row>
    <row r="51" spans="1:22" ht="25" customHeight="1" x14ac:dyDescent="0.35">
      <c r="A51" s="90">
        <v>41</v>
      </c>
      <c r="B51" s="33">
        <v>170101130036</v>
      </c>
      <c r="C51" s="80">
        <v>21</v>
      </c>
      <c r="D51" s="80"/>
      <c r="E51" s="80">
        <v>19</v>
      </c>
      <c r="F51" s="101"/>
    </row>
    <row r="52" spans="1:22" ht="25" customHeight="1" x14ac:dyDescent="0.35">
      <c r="A52" s="90">
        <v>42</v>
      </c>
      <c r="B52" s="33">
        <v>170101130037</v>
      </c>
      <c r="C52" s="80">
        <v>25</v>
      </c>
      <c r="D52" s="80"/>
      <c r="E52" s="80">
        <v>26</v>
      </c>
      <c r="F52" s="101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90">
        <v>43</v>
      </c>
      <c r="B53" s="33">
        <v>170101130038</v>
      </c>
      <c r="C53" s="80">
        <v>31</v>
      </c>
      <c r="D53" s="80"/>
      <c r="E53" s="80">
        <v>26</v>
      </c>
      <c r="F53" s="101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90">
        <v>44</v>
      </c>
      <c r="B54" s="33">
        <v>170301130001</v>
      </c>
      <c r="C54" s="80">
        <v>32</v>
      </c>
      <c r="D54" s="80"/>
      <c r="E54" s="80">
        <v>31</v>
      </c>
      <c r="F54" s="101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A55" s="90">
        <v>45</v>
      </c>
      <c r="B55" s="33">
        <v>170301130002</v>
      </c>
      <c r="C55" s="80">
        <v>24</v>
      </c>
      <c r="D55" s="80"/>
      <c r="E55" s="80">
        <v>16</v>
      </c>
      <c r="F55" s="101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A56" s="90">
        <v>46</v>
      </c>
      <c r="B56" s="33">
        <v>170301130003</v>
      </c>
      <c r="C56" s="80">
        <v>30</v>
      </c>
      <c r="D56" s="80"/>
      <c r="E56" s="80">
        <v>10</v>
      </c>
      <c r="F56" s="101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A57" s="90">
        <v>47</v>
      </c>
      <c r="B57" s="33">
        <v>170301130004</v>
      </c>
      <c r="C57" s="80">
        <v>36</v>
      </c>
      <c r="D57" s="80"/>
      <c r="E57" s="80">
        <v>44</v>
      </c>
      <c r="F57" s="101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A58" s="90">
        <v>48</v>
      </c>
      <c r="B58" s="33">
        <v>170301130005</v>
      </c>
      <c r="C58" s="80">
        <v>24</v>
      </c>
      <c r="D58" s="80"/>
      <c r="E58" s="80">
        <v>7</v>
      </c>
      <c r="F58" s="101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A59" s="90">
        <v>49</v>
      </c>
      <c r="B59" s="33">
        <v>170301130006</v>
      </c>
      <c r="C59" s="80">
        <v>24</v>
      </c>
      <c r="D59" s="80"/>
      <c r="E59" s="80">
        <v>17</v>
      </c>
      <c r="F59" s="101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A60" s="90">
        <v>50</v>
      </c>
      <c r="B60" s="33">
        <v>170301130008</v>
      </c>
      <c r="C60" s="80">
        <v>36</v>
      </c>
      <c r="D60" s="80"/>
      <c r="E60" s="80">
        <v>21</v>
      </c>
      <c r="F60" s="101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A61" s="90">
        <v>51</v>
      </c>
      <c r="B61" s="33">
        <v>170301130010</v>
      </c>
      <c r="C61" s="80">
        <v>0</v>
      </c>
      <c r="D61" s="80"/>
      <c r="E61" s="80">
        <v>0</v>
      </c>
      <c r="F61" s="101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A62" s="90">
        <v>52</v>
      </c>
      <c r="B62" s="33">
        <v>170301130011</v>
      </c>
      <c r="C62" s="80">
        <v>31</v>
      </c>
      <c r="D62" s="80"/>
      <c r="E62" s="80">
        <v>32</v>
      </c>
      <c r="F62" s="101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A63" s="90">
        <v>53</v>
      </c>
      <c r="B63" s="33">
        <v>170301130012</v>
      </c>
      <c r="C63" s="80">
        <v>29</v>
      </c>
      <c r="D63" s="80"/>
      <c r="E63" s="80">
        <v>24</v>
      </c>
      <c r="F63" s="101"/>
    </row>
    <row r="64" spans="1:22" ht="25" customHeight="1" x14ac:dyDescent="0.35">
      <c r="A64" s="90">
        <v>54</v>
      </c>
      <c r="B64" s="33">
        <v>170301130013</v>
      </c>
      <c r="C64" s="80">
        <v>36</v>
      </c>
      <c r="D64" s="80"/>
      <c r="E64" s="80">
        <v>26</v>
      </c>
      <c r="F64" s="101"/>
    </row>
    <row r="65" spans="1:9" ht="25" customHeight="1" x14ac:dyDescent="0.35">
      <c r="A65" s="90">
        <v>55</v>
      </c>
      <c r="B65" s="33">
        <v>170301130014</v>
      </c>
      <c r="C65" s="80">
        <v>27</v>
      </c>
      <c r="D65" s="80"/>
      <c r="E65" s="80">
        <v>5</v>
      </c>
      <c r="F65" s="101"/>
    </row>
    <row r="66" spans="1:9" ht="25" customHeight="1" x14ac:dyDescent="0.35">
      <c r="A66" s="90">
        <v>56</v>
      </c>
      <c r="B66" s="33">
        <v>170301130015</v>
      </c>
      <c r="C66" s="80">
        <v>32</v>
      </c>
      <c r="D66" s="80"/>
      <c r="E66" s="80">
        <v>25</v>
      </c>
      <c r="F66" s="101"/>
    </row>
    <row r="67" spans="1:9" ht="25" customHeight="1" x14ac:dyDescent="0.35">
      <c r="A67" s="90">
        <v>57</v>
      </c>
      <c r="B67" s="33">
        <v>170301130017</v>
      </c>
      <c r="C67" s="80">
        <v>0</v>
      </c>
      <c r="D67" s="80"/>
      <c r="E67" s="80">
        <v>0</v>
      </c>
      <c r="F67" s="101"/>
    </row>
    <row r="68" spans="1:9" ht="25" customHeight="1" x14ac:dyDescent="0.35">
      <c r="A68" s="90">
        <v>58</v>
      </c>
      <c r="B68" s="33">
        <v>170301130019</v>
      </c>
      <c r="C68" s="80">
        <v>25</v>
      </c>
      <c r="D68" s="80"/>
      <c r="E68" s="80">
        <v>2</v>
      </c>
      <c r="F68" s="101"/>
    </row>
    <row r="69" spans="1:9" ht="25" customHeight="1" x14ac:dyDescent="0.35">
      <c r="B69" s="33"/>
      <c r="C69" s="95"/>
      <c r="D69" s="95"/>
      <c r="E69" s="95"/>
      <c r="F69" s="56"/>
    </row>
    <row r="70" spans="1:9" ht="25" customHeight="1" x14ac:dyDescent="0.35">
      <c r="B70" s="33"/>
      <c r="C70" s="95"/>
      <c r="D70" s="95"/>
      <c r="E70" s="95"/>
      <c r="F70" s="56"/>
    </row>
    <row r="71" spans="1:9" ht="25" customHeight="1" x14ac:dyDescent="0.35">
      <c r="B71" s="33"/>
      <c r="C71" s="95"/>
      <c r="D71" s="95"/>
      <c r="E71" s="95"/>
      <c r="F71" s="56"/>
    </row>
    <row r="72" spans="1:9" ht="25" customHeight="1" x14ac:dyDescent="0.35">
      <c r="B72" s="33"/>
      <c r="C72" s="95"/>
      <c r="D72" s="95"/>
      <c r="E72" s="95"/>
      <c r="F72" s="56"/>
    </row>
    <row r="73" spans="1:9" ht="25" customHeight="1" x14ac:dyDescent="0.35">
      <c r="B73" s="33"/>
      <c r="C73" s="95"/>
      <c r="D73" s="95"/>
      <c r="E73" s="95"/>
      <c r="F73" s="56"/>
    </row>
    <row r="74" spans="1:9" ht="25" customHeight="1" x14ac:dyDescent="0.35">
      <c r="B74" s="33"/>
      <c r="C74" s="95"/>
      <c r="D74" s="95"/>
      <c r="E74" s="95"/>
      <c r="F74" s="56"/>
    </row>
    <row r="75" spans="1:9" ht="25" customHeight="1" x14ac:dyDescent="0.35">
      <c r="B75" s="33"/>
      <c r="C75" s="95"/>
      <c r="D75" s="95"/>
      <c r="E75" s="95"/>
      <c r="F75" s="56"/>
    </row>
    <row r="76" spans="1:9" ht="25" customHeight="1" x14ac:dyDescent="0.35">
      <c r="B76" s="33"/>
      <c r="C76" s="95"/>
      <c r="D76" s="95"/>
      <c r="E76" s="95"/>
      <c r="F76" s="56"/>
    </row>
    <row r="77" spans="1:9" ht="25" customHeight="1" x14ac:dyDescent="0.35">
      <c r="B77" s="33"/>
      <c r="C77" s="95"/>
      <c r="D77" s="95"/>
      <c r="E77" s="95"/>
      <c r="F77" s="56"/>
    </row>
    <row r="78" spans="1:9" ht="25" customHeight="1" x14ac:dyDescent="0.35">
      <c r="B78" s="33"/>
      <c r="C78" s="95"/>
      <c r="D78" s="95"/>
      <c r="E78" s="95"/>
      <c r="F78" s="56"/>
    </row>
    <row r="79" spans="1:9" ht="25" customHeight="1" x14ac:dyDescent="0.35">
      <c r="B79" s="33"/>
      <c r="C79" s="95"/>
      <c r="D79" s="95"/>
      <c r="E79" s="95"/>
      <c r="F79" s="56"/>
      <c r="G79" s="96"/>
    </row>
    <row r="80" spans="1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127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128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129</v>
      </c>
      <c r="B5" s="116"/>
      <c r="C5" s="116"/>
      <c r="D5" s="116"/>
      <c r="E5" s="116"/>
      <c r="F5" s="3"/>
      <c r="G5" s="4" t="s">
        <v>14</v>
      </c>
      <c r="H5" s="11">
        <f>D10</f>
        <v>56.944444444444443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72</v>
      </c>
      <c r="E6" s="92" t="s">
        <v>18</v>
      </c>
      <c r="F6" s="16">
        <f>COUNTA(E11:E111)</f>
        <v>72</v>
      </c>
      <c r="G6" s="4" t="s">
        <v>19</v>
      </c>
      <c r="H6" s="17">
        <f>F10</f>
        <v>94.444444444444443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75.694444444444443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41</v>
      </c>
      <c r="E9" s="93" t="s">
        <v>31</v>
      </c>
      <c r="F9" s="93">
        <f>COUNTIF(E11:E100,"&gt;="&amp;F8)</f>
        <v>68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56.944444444444443</v>
      </c>
      <c r="E10" s="94">
        <v>50</v>
      </c>
      <c r="F10" s="93">
        <f>(F9/F6)*100</f>
        <v>94.444444444444443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170301130001</v>
      </c>
      <c r="C11" s="73">
        <v>42</v>
      </c>
      <c r="D11" s="73"/>
      <c r="E11" s="73">
        <v>42</v>
      </c>
      <c r="F11" s="74"/>
      <c r="G11" s="36" t="s">
        <v>48</v>
      </c>
      <c r="H11" s="4">
        <v>3</v>
      </c>
      <c r="I11" s="4">
        <v>1</v>
      </c>
      <c r="J11" s="99">
        <v>2</v>
      </c>
      <c r="K11" s="99">
        <v>1</v>
      </c>
      <c r="L11" s="99">
        <v>1</v>
      </c>
      <c r="M11" s="99">
        <v>1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1</v>
      </c>
    </row>
    <row r="12" spans="1:23" ht="25" customHeight="1" x14ac:dyDescent="0.35">
      <c r="A12" s="90">
        <v>2</v>
      </c>
      <c r="B12" s="33">
        <v>170301130002</v>
      </c>
      <c r="C12" s="73">
        <v>35</v>
      </c>
      <c r="D12" s="73"/>
      <c r="E12" s="73">
        <v>36</v>
      </c>
      <c r="F12" s="74"/>
      <c r="G12" s="36" t="s">
        <v>49</v>
      </c>
      <c r="H12" s="97">
        <v>2</v>
      </c>
      <c r="I12" s="4">
        <v>3</v>
      </c>
      <c r="J12" s="99">
        <v>2</v>
      </c>
      <c r="K12" s="99">
        <v>1</v>
      </c>
      <c r="L12" s="99">
        <v>1</v>
      </c>
      <c r="M12" s="99">
        <v>2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170301130003</v>
      </c>
      <c r="C13" s="73">
        <v>40</v>
      </c>
      <c r="D13" s="73"/>
      <c r="E13" s="73">
        <v>37</v>
      </c>
      <c r="F13" s="74"/>
      <c r="G13" s="36" t="s">
        <v>50</v>
      </c>
      <c r="H13" s="97">
        <v>2</v>
      </c>
      <c r="I13" s="4">
        <v>1</v>
      </c>
      <c r="J13" s="99">
        <v>2</v>
      </c>
      <c r="K13" s="99">
        <v>1</v>
      </c>
      <c r="L13" s="99">
        <v>2</v>
      </c>
      <c r="M13" s="99">
        <v>2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170301130004</v>
      </c>
      <c r="C14" s="73">
        <v>47</v>
      </c>
      <c r="D14" s="73"/>
      <c r="E14" s="73">
        <v>47</v>
      </c>
      <c r="F14" s="74"/>
      <c r="G14" s="37" t="s">
        <v>51</v>
      </c>
      <c r="H14" s="38">
        <f>AVERAGE(H11:H13)</f>
        <v>2.3333333333333335</v>
      </c>
      <c r="I14" s="38">
        <f>AVERAGE(I13)</f>
        <v>1</v>
      </c>
      <c r="J14" s="38">
        <f t="shared" ref="J14:V14" si="0">AVERAGE(J11:J13)</f>
        <v>2</v>
      </c>
      <c r="K14" s="38">
        <f>AVERAGE(K11:K13)</f>
        <v>1</v>
      </c>
      <c r="L14" s="38">
        <f t="shared" si="0"/>
        <v>1.3333333333333333</v>
      </c>
      <c r="M14" s="38">
        <f t="shared" si="0"/>
        <v>1.6666666666666667</v>
      </c>
      <c r="N14" s="38">
        <f>AVERAGE(N11:N13)</f>
        <v>0</v>
      </c>
      <c r="O14" s="38">
        <f>AVERAGE(O11:O13)</f>
        <v>0</v>
      </c>
      <c r="P14" s="38"/>
      <c r="Q14" s="38">
        <f t="shared" si="0"/>
        <v>0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1.6666666666666667</v>
      </c>
    </row>
    <row r="15" spans="1:23" ht="38" customHeight="1" x14ac:dyDescent="0.35">
      <c r="A15" s="90">
        <v>5</v>
      </c>
      <c r="B15" s="33">
        <v>170301130005</v>
      </c>
      <c r="C15" s="73">
        <v>30</v>
      </c>
      <c r="D15" s="73"/>
      <c r="E15" s="73">
        <v>33</v>
      </c>
      <c r="F15" s="74"/>
      <c r="G15" s="39" t="s">
        <v>52</v>
      </c>
      <c r="H15" s="40">
        <f>(56.25*H14)/100</f>
        <v>1.3125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0.5625</v>
      </c>
      <c r="L15" s="40">
        <f t="shared" si="1"/>
        <v>0.75</v>
      </c>
      <c r="M15" s="40">
        <f t="shared" si="1"/>
        <v>0.9375</v>
      </c>
      <c r="N15" s="40">
        <f>(56.25*N14)/100</f>
        <v>0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0.9375</v>
      </c>
    </row>
    <row r="16" spans="1:23" ht="25" customHeight="1" x14ac:dyDescent="0.35">
      <c r="A16" s="90">
        <v>6</v>
      </c>
      <c r="B16" s="33">
        <v>170301130006</v>
      </c>
      <c r="C16" s="73">
        <v>40</v>
      </c>
      <c r="D16" s="73"/>
      <c r="E16" s="73">
        <v>36</v>
      </c>
      <c r="F16" s="74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90">
        <v>7</v>
      </c>
      <c r="B17" s="33">
        <v>170301130008</v>
      </c>
      <c r="C17" s="73">
        <v>41</v>
      </c>
      <c r="D17" s="73"/>
      <c r="E17" s="73">
        <v>40</v>
      </c>
      <c r="F17" s="74"/>
    </row>
    <row r="18" spans="1:22" ht="25" customHeight="1" x14ac:dyDescent="0.35">
      <c r="A18" s="90">
        <v>8</v>
      </c>
      <c r="B18" s="33">
        <v>170301130010</v>
      </c>
      <c r="C18" s="73">
        <v>30</v>
      </c>
      <c r="D18" s="73"/>
      <c r="E18" s="73">
        <v>33</v>
      </c>
      <c r="F18" s="74"/>
    </row>
    <row r="19" spans="1:22" ht="25" customHeight="1" x14ac:dyDescent="0.35">
      <c r="A19" s="90">
        <v>9</v>
      </c>
      <c r="B19" s="33">
        <v>170301130011</v>
      </c>
      <c r="C19" s="73">
        <v>33</v>
      </c>
      <c r="D19" s="73"/>
      <c r="E19" s="73">
        <v>33</v>
      </c>
      <c r="F19" s="74"/>
    </row>
    <row r="20" spans="1:22" ht="25" customHeight="1" x14ac:dyDescent="0.35">
      <c r="A20" s="90">
        <v>10</v>
      </c>
      <c r="B20" s="33">
        <v>170301130012</v>
      </c>
      <c r="C20" s="73">
        <v>40</v>
      </c>
      <c r="D20" s="73"/>
      <c r="E20" s="73">
        <v>36</v>
      </c>
      <c r="F20" s="74"/>
      <c r="J20" s="100"/>
      <c r="K20" s="100"/>
    </row>
    <row r="21" spans="1:22" ht="31.5" customHeight="1" x14ac:dyDescent="0.35">
      <c r="A21" s="90">
        <v>11</v>
      </c>
      <c r="B21" s="33">
        <v>170301130013</v>
      </c>
      <c r="C21" s="73">
        <v>40</v>
      </c>
      <c r="D21" s="73"/>
      <c r="E21" s="73">
        <v>41</v>
      </c>
      <c r="F21" s="7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170301130014</v>
      </c>
      <c r="C22" s="73">
        <v>40</v>
      </c>
      <c r="D22" s="73"/>
      <c r="E22" s="73">
        <v>31</v>
      </c>
      <c r="F22" s="7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170301130015</v>
      </c>
      <c r="C23" s="73">
        <v>41</v>
      </c>
      <c r="D23" s="73"/>
      <c r="E23" s="73">
        <v>25</v>
      </c>
      <c r="F23" s="7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170301130017</v>
      </c>
      <c r="C24" s="73">
        <v>16</v>
      </c>
      <c r="D24" s="73"/>
      <c r="E24" s="73">
        <v>16</v>
      </c>
      <c r="F24" s="7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170301130019</v>
      </c>
      <c r="C25" s="73">
        <v>36</v>
      </c>
      <c r="D25" s="73"/>
      <c r="E25" s="73">
        <v>36</v>
      </c>
      <c r="F25" s="7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170101130001</v>
      </c>
      <c r="C26" s="57">
        <v>45</v>
      </c>
      <c r="D26" s="57"/>
      <c r="E26" s="57">
        <v>45</v>
      </c>
      <c r="F26" s="58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170101130003</v>
      </c>
      <c r="C27" s="57">
        <v>40</v>
      </c>
      <c r="D27" s="57"/>
      <c r="E27" s="57">
        <v>40</v>
      </c>
      <c r="F27" s="58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170101130004</v>
      </c>
      <c r="C28" s="57">
        <v>45</v>
      </c>
      <c r="D28" s="57"/>
      <c r="E28" s="57">
        <v>45</v>
      </c>
      <c r="F28" s="5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170101130005</v>
      </c>
      <c r="C29" s="57">
        <v>0</v>
      </c>
      <c r="D29" s="57"/>
      <c r="E29" s="57">
        <v>0</v>
      </c>
      <c r="F29" s="58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170101130007</v>
      </c>
      <c r="C30" s="57">
        <v>41</v>
      </c>
      <c r="D30" s="57"/>
      <c r="E30" s="57">
        <v>41</v>
      </c>
      <c r="F30" s="58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170101130008</v>
      </c>
      <c r="C31" s="57">
        <v>45</v>
      </c>
      <c r="D31" s="57"/>
      <c r="E31" s="57">
        <v>45</v>
      </c>
      <c r="F31" s="58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170101130009</v>
      </c>
      <c r="C32" s="57">
        <v>45</v>
      </c>
      <c r="D32" s="57"/>
      <c r="E32" s="57">
        <v>45</v>
      </c>
      <c r="F32" s="58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170101130011</v>
      </c>
      <c r="C33" s="57">
        <v>45</v>
      </c>
      <c r="D33" s="57"/>
      <c r="E33" s="57">
        <v>45</v>
      </c>
      <c r="F33" s="58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170101130012</v>
      </c>
      <c r="C34" s="57">
        <v>41</v>
      </c>
      <c r="D34" s="57"/>
      <c r="E34" s="57">
        <v>41</v>
      </c>
      <c r="F34" s="58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170101130013</v>
      </c>
      <c r="C35" s="57">
        <v>46</v>
      </c>
      <c r="D35" s="57"/>
      <c r="E35" s="57">
        <v>46</v>
      </c>
      <c r="F35" s="58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170101130014</v>
      </c>
      <c r="C36" s="57">
        <v>40</v>
      </c>
      <c r="D36" s="57"/>
      <c r="E36" s="57">
        <v>40</v>
      </c>
      <c r="F36" s="58"/>
    </row>
    <row r="37" spans="1:23" ht="25" customHeight="1" x14ac:dyDescent="0.35">
      <c r="A37" s="90">
        <v>27</v>
      </c>
      <c r="B37" s="33">
        <v>170101130015</v>
      </c>
      <c r="C37" s="57">
        <v>40</v>
      </c>
      <c r="D37" s="57"/>
      <c r="E37" s="57">
        <v>40</v>
      </c>
      <c r="F37" s="58"/>
    </row>
    <row r="38" spans="1:23" ht="25" customHeight="1" x14ac:dyDescent="0.35">
      <c r="A38" s="90">
        <v>28</v>
      </c>
      <c r="B38" s="33">
        <v>170101130016</v>
      </c>
      <c r="C38" s="57">
        <v>45</v>
      </c>
      <c r="D38" s="57"/>
      <c r="E38" s="57">
        <v>45</v>
      </c>
      <c r="F38" s="58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170101130017</v>
      </c>
      <c r="C39" s="57">
        <v>46</v>
      </c>
      <c r="D39" s="57"/>
      <c r="E39" s="57">
        <v>46</v>
      </c>
      <c r="F39" s="58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170101130018</v>
      </c>
      <c r="C40" s="57">
        <v>45</v>
      </c>
      <c r="D40" s="57"/>
      <c r="E40" s="57">
        <v>45</v>
      </c>
      <c r="F40" s="58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170101130020</v>
      </c>
      <c r="C41" s="57">
        <v>40</v>
      </c>
      <c r="D41" s="57"/>
      <c r="E41" s="57">
        <v>40</v>
      </c>
      <c r="F41" s="58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170101130025</v>
      </c>
      <c r="C42" s="57">
        <v>36</v>
      </c>
      <c r="D42" s="57"/>
      <c r="E42" s="57">
        <v>36</v>
      </c>
      <c r="F42" s="58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170101130026</v>
      </c>
      <c r="C43" s="57">
        <v>46</v>
      </c>
      <c r="D43" s="57"/>
      <c r="E43" s="57">
        <v>46</v>
      </c>
      <c r="F43" s="58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170101130027</v>
      </c>
      <c r="C44" s="57">
        <v>35</v>
      </c>
      <c r="D44" s="57"/>
      <c r="E44" s="57">
        <v>35</v>
      </c>
      <c r="F44" s="58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170101130028</v>
      </c>
      <c r="C45" s="57">
        <v>36</v>
      </c>
      <c r="D45" s="57"/>
      <c r="E45" s="57">
        <v>36</v>
      </c>
      <c r="F45" s="58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170101130029</v>
      </c>
      <c r="C46" s="57">
        <v>45</v>
      </c>
      <c r="D46" s="57"/>
      <c r="E46" s="57">
        <v>45</v>
      </c>
      <c r="F46" s="58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170101130031</v>
      </c>
      <c r="C47" s="57">
        <v>31</v>
      </c>
      <c r="D47" s="57"/>
      <c r="E47" s="57">
        <v>31</v>
      </c>
      <c r="F47" s="58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>
        <v>170101130032</v>
      </c>
      <c r="C48" s="57">
        <v>31</v>
      </c>
      <c r="D48" s="57"/>
      <c r="E48" s="57">
        <v>31</v>
      </c>
      <c r="F48" s="58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>
        <v>170101130033</v>
      </c>
      <c r="C49" s="57">
        <v>30</v>
      </c>
      <c r="D49" s="57"/>
      <c r="E49" s="57">
        <v>30</v>
      </c>
      <c r="F49" s="58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90">
        <v>40</v>
      </c>
      <c r="B50" s="33">
        <v>170101130035</v>
      </c>
      <c r="C50" s="95">
        <v>35</v>
      </c>
      <c r="D50" s="95"/>
      <c r="E50" s="95">
        <v>35</v>
      </c>
      <c r="F50" s="56"/>
    </row>
    <row r="51" spans="1:22" ht="25" customHeight="1" x14ac:dyDescent="0.35">
      <c r="A51" s="90">
        <v>41</v>
      </c>
      <c r="B51" s="33">
        <v>170101130036</v>
      </c>
      <c r="C51" s="95">
        <v>40</v>
      </c>
      <c r="D51" s="95"/>
      <c r="E51" s="95">
        <v>40</v>
      </c>
      <c r="F51" s="56"/>
    </row>
    <row r="52" spans="1:22" ht="25" customHeight="1" x14ac:dyDescent="0.35">
      <c r="A52" s="90">
        <v>42</v>
      </c>
      <c r="B52" s="33">
        <v>170101130037</v>
      </c>
      <c r="C52" s="95">
        <v>38</v>
      </c>
      <c r="D52" s="95"/>
      <c r="E52" s="95">
        <v>38</v>
      </c>
      <c r="F52" s="56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90">
        <v>43</v>
      </c>
      <c r="B53" s="33">
        <v>170101130038</v>
      </c>
      <c r="C53" s="95">
        <v>45</v>
      </c>
      <c r="D53" s="95"/>
      <c r="E53" s="95">
        <v>45</v>
      </c>
      <c r="F53" s="56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90">
        <v>44</v>
      </c>
      <c r="B54" s="33">
        <v>170101170069</v>
      </c>
      <c r="C54" s="95">
        <v>22</v>
      </c>
      <c r="D54" s="95"/>
      <c r="E54" s="95">
        <v>37</v>
      </c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A55" s="90">
        <v>45</v>
      </c>
      <c r="B55" s="33">
        <v>170101170071</v>
      </c>
      <c r="C55" s="95">
        <v>22</v>
      </c>
      <c r="D55" s="95"/>
      <c r="E55" s="95">
        <v>37</v>
      </c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A56" s="90">
        <v>46</v>
      </c>
      <c r="B56" s="33">
        <v>170101170072</v>
      </c>
      <c r="C56" s="95">
        <v>18</v>
      </c>
      <c r="D56" s="95"/>
      <c r="E56" s="95">
        <v>29</v>
      </c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A57" s="90">
        <v>47</v>
      </c>
      <c r="B57" s="33">
        <v>170101170073</v>
      </c>
      <c r="C57" s="95">
        <v>24</v>
      </c>
      <c r="D57" s="95"/>
      <c r="E57" s="95">
        <v>36</v>
      </c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A58" s="90">
        <v>48</v>
      </c>
      <c r="B58" s="33">
        <v>170101170074</v>
      </c>
      <c r="C58" s="95">
        <v>22</v>
      </c>
      <c r="D58" s="95"/>
      <c r="E58" s="95">
        <v>30</v>
      </c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A59" s="90">
        <v>49</v>
      </c>
      <c r="B59" s="33">
        <v>170101170076</v>
      </c>
      <c r="C59" s="95">
        <v>20</v>
      </c>
      <c r="D59" s="95"/>
      <c r="E59" s="95">
        <v>32</v>
      </c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A60" s="90">
        <v>50</v>
      </c>
      <c r="B60" s="33">
        <v>170101170077</v>
      </c>
      <c r="C60" s="95">
        <v>22</v>
      </c>
      <c r="D60" s="95"/>
      <c r="E60" s="95">
        <v>28</v>
      </c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A61" s="90">
        <v>51</v>
      </c>
      <c r="B61" s="33">
        <v>170101170080</v>
      </c>
      <c r="C61" s="95">
        <v>20</v>
      </c>
      <c r="D61" s="95"/>
      <c r="E61" s="95">
        <v>30</v>
      </c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A62" s="90">
        <v>52</v>
      </c>
      <c r="B62" s="33">
        <v>170101170081</v>
      </c>
      <c r="C62" s="95">
        <v>20</v>
      </c>
      <c r="D62" s="95"/>
      <c r="E62" s="95">
        <v>31</v>
      </c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A63" s="90">
        <v>53</v>
      </c>
      <c r="B63" s="33">
        <v>170101170082</v>
      </c>
      <c r="C63" s="95">
        <v>22</v>
      </c>
      <c r="D63" s="95"/>
      <c r="E63" s="95">
        <v>27</v>
      </c>
      <c r="F63" s="56"/>
    </row>
    <row r="64" spans="1:22" ht="25" customHeight="1" x14ac:dyDescent="0.35">
      <c r="A64" s="90">
        <v>54</v>
      </c>
      <c r="B64" s="33">
        <v>170101170083</v>
      </c>
      <c r="C64" s="95">
        <v>22</v>
      </c>
      <c r="D64" s="95"/>
      <c r="E64" s="95">
        <v>32</v>
      </c>
      <c r="F64" s="56"/>
    </row>
    <row r="65" spans="1:9" ht="25" customHeight="1" x14ac:dyDescent="0.35">
      <c r="A65" s="90">
        <v>55</v>
      </c>
      <c r="B65" s="33">
        <v>170101170084</v>
      </c>
      <c r="C65" s="95">
        <v>22</v>
      </c>
      <c r="D65" s="95"/>
      <c r="E65" s="95">
        <v>30</v>
      </c>
      <c r="F65" s="56"/>
    </row>
    <row r="66" spans="1:9" ht="25" customHeight="1" x14ac:dyDescent="0.35">
      <c r="A66" s="90">
        <v>56</v>
      </c>
      <c r="B66" s="33">
        <v>170101170085</v>
      </c>
      <c r="C66" s="95">
        <v>22</v>
      </c>
      <c r="D66" s="95"/>
      <c r="E66" s="95">
        <v>28</v>
      </c>
      <c r="F66" s="56"/>
    </row>
    <row r="67" spans="1:9" ht="25" customHeight="1" x14ac:dyDescent="0.35">
      <c r="A67" s="90">
        <v>57</v>
      </c>
      <c r="B67" s="33">
        <v>170101170088</v>
      </c>
      <c r="C67" s="95">
        <v>21</v>
      </c>
      <c r="D67" s="95"/>
      <c r="E67" s="95">
        <v>34</v>
      </c>
      <c r="F67" s="56"/>
    </row>
    <row r="68" spans="1:9" ht="25" customHeight="1" x14ac:dyDescent="0.35">
      <c r="A68" s="90">
        <v>58</v>
      </c>
      <c r="B68" s="33">
        <v>170101170089</v>
      </c>
      <c r="C68" s="95">
        <v>22</v>
      </c>
      <c r="D68" s="95"/>
      <c r="E68" s="95">
        <v>34</v>
      </c>
      <c r="F68" s="56"/>
    </row>
    <row r="69" spans="1:9" ht="25" customHeight="1" x14ac:dyDescent="0.35">
      <c r="A69" s="90">
        <v>59</v>
      </c>
      <c r="B69" s="33">
        <v>170101170090</v>
      </c>
      <c r="C69" s="95">
        <v>21</v>
      </c>
      <c r="D69" s="95"/>
      <c r="E69" s="95">
        <v>33</v>
      </c>
      <c r="F69" s="56"/>
    </row>
    <row r="70" spans="1:9" ht="25" customHeight="1" x14ac:dyDescent="0.35">
      <c r="A70" s="90">
        <v>60</v>
      </c>
      <c r="B70" s="33">
        <v>170101170091</v>
      </c>
      <c r="C70" s="95">
        <v>21</v>
      </c>
      <c r="D70" s="95"/>
      <c r="E70" s="95">
        <v>33</v>
      </c>
      <c r="F70" s="56"/>
    </row>
    <row r="71" spans="1:9" ht="25" customHeight="1" x14ac:dyDescent="0.35">
      <c r="A71" s="90">
        <v>61</v>
      </c>
      <c r="B71" s="33">
        <v>170101170092</v>
      </c>
      <c r="C71" s="95">
        <v>22</v>
      </c>
      <c r="D71" s="95"/>
      <c r="E71" s="95">
        <v>39</v>
      </c>
      <c r="F71" s="56"/>
    </row>
    <row r="72" spans="1:9" ht="25" customHeight="1" x14ac:dyDescent="0.35">
      <c r="A72" s="90">
        <v>62</v>
      </c>
      <c r="B72" s="33">
        <v>170101170094</v>
      </c>
      <c r="C72" s="95">
        <v>20</v>
      </c>
      <c r="D72" s="95"/>
      <c r="E72" s="95">
        <v>33</v>
      </c>
      <c r="F72" s="56"/>
    </row>
    <row r="73" spans="1:9" ht="25" customHeight="1" x14ac:dyDescent="0.35">
      <c r="A73" s="90">
        <v>63</v>
      </c>
      <c r="B73" s="33">
        <v>170101170096</v>
      </c>
      <c r="C73" s="95">
        <v>21</v>
      </c>
      <c r="D73" s="95"/>
      <c r="E73" s="95">
        <v>35</v>
      </c>
      <c r="F73" s="56"/>
    </row>
    <row r="74" spans="1:9" ht="25" customHeight="1" x14ac:dyDescent="0.35">
      <c r="A74" s="90">
        <v>64</v>
      </c>
      <c r="B74" s="33">
        <v>170101170098</v>
      </c>
      <c r="C74" s="95">
        <v>21</v>
      </c>
      <c r="D74" s="95"/>
      <c r="E74" s="95">
        <v>37</v>
      </c>
      <c r="F74" s="56"/>
    </row>
    <row r="75" spans="1:9" ht="25" customHeight="1" x14ac:dyDescent="0.35">
      <c r="A75" s="90">
        <v>65</v>
      </c>
      <c r="B75" s="33">
        <v>170101170099</v>
      </c>
      <c r="C75" s="95">
        <v>19</v>
      </c>
      <c r="D75" s="95"/>
      <c r="E75" s="95">
        <v>33</v>
      </c>
      <c r="F75" s="56"/>
    </row>
    <row r="76" spans="1:9" ht="25" customHeight="1" x14ac:dyDescent="0.35">
      <c r="A76" s="90">
        <v>66</v>
      </c>
      <c r="B76" s="33">
        <v>170101170100</v>
      </c>
      <c r="C76" s="95">
        <v>22</v>
      </c>
      <c r="D76" s="95"/>
      <c r="E76" s="95">
        <v>34</v>
      </c>
      <c r="F76" s="56"/>
    </row>
    <row r="77" spans="1:9" ht="25" customHeight="1" x14ac:dyDescent="0.35">
      <c r="A77" s="90">
        <v>67</v>
      </c>
      <c r="B77" s="33">
        <v>170101170101</v>
      </c>
      <c r="C77" s="95">
        <v>22</v>
      </c>
      <c r="D77" s="95"/>
      <c r="E77" s="95">
        <v>35</v>
      </c>
      <c r="F77" s="56"/>
    </row>
    <row r="78" spans="1:9" ht="25" customHeight="1" x14ac:dyDescent="0.35">
      <c r="A78" s="90">
        <v>68</v>
      </c>
      <c r="B78" s="33">
        <v>170101170102</v>
      </c>
      <c r="C78" s="95">
        <v>21</v>
      </c>
      <c r="D78" s="95"/>
      <c r="E78" s="95">
        <v>35</v>
      </c>
      <c r="F78" s="56"/>
    </row>
    <row r="79" spans="1:9" ht="25" customHeight="1" x14ac:dyDescent="0.35">
      <c r="A79" s="90">
        <v>69</v>
      </c>
      <c r="B79" s="33">
        <v>170101170103</v>
      </c>
      <c r="C79" s="95">
        <v>19</v>
      </c>
      <c r="D79" s="95"/>
      <c r="E79" s="95">
        <v>36</v>
      </c>
      <c r="F79" s="56"/>
      <c r="G79" s="96"/>
    </row>
    <row r="80" spans="1:9" ht="25" customHeight="1" x14ac:dyDescent="0.35">
      <c r="A80" s="90">
        <v>70</v>
      </c>
      <c r="B80" s="33">
        <v>170101170104</v>
      </c>
      <c r="C80" s="57">
        <v>21</v>
      </c>
      <c r="D80" s="57"/>
      <c r="E80" s="57">
        <v>36</v>
      </c>
      <c r="F80" s="58"/>
      <c r="G80" s="96"/>
      <c r="H80" s="86"/>
      <c r="I80" s="86"/>
    </row>
    <row r="81" spans="1:23" ht="25" customHeight="1" x14ac:dyDescent="0.35">
      <c r="A81" s="90">
        <v>71</v>
      </c>
      <c r="B81" s="33">
        <v>170101170105</v>
      </c>
      <c r="C81" s="57">
        <v>20</v>
      </c>
      <c r="D81" s="57"/>
      <c r="E81" s="57">
        <v>33</v>
      </c>
      <c r="F81" s="58"/>
      <c r="G81" s="96"/>
      <c r="H81" s="86"/>
      <c r="I81" s="86"/>
    </row>
    <row r="82" spans="1:23" ht="25" customHeight="1" x14ac:dyDescent="0.35">
      <c r="A82" s="90">
        <v>72</v>
      </c>
      <c r="B82" s="33">
        <v>170101170108</v>
      </c>
      <c r="C82" s="95">
        <v>17</v>
      </c>
      <c r="D82" s="95"/>
      <c r="E82" s="95">
        <v>33</v>
      </c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W35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130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131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132</v>
      </c>
      <c r="B5" s="116"/>
      <c r="C5" s="116"/>
      <c r="D5" s="116"/>
      <c r="E5" s="116"/>
      <c r="F5" s="3"/>
      <c r="G5" s="4" t="s">
        <v>14</v>
      </c>
      <c r="H5" s="11">
        <f>D9</f>
        <v>90.909090909090892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90"/>
      <c r="B6" s="75" t="s">
        <v>16</v>
      </c>
      <c r="C6" s="92" t="s">
        <v>133</v>
      </c>
      <c r="D6" s="92" t="s">
        <v>134</v>
      </c>
      <c r="E6" s="92" t="s">
        <v>19</v>
      </c>
      <c r="F6" s="92" t="s">
        <v>134</v>
      </c>
      <c r="G6" s="4"/>
      <c r="H6" s="102"/>
      <c r="I6" s="99"/>
      <c r="J6" s="87"/>
      <c r="K6" s="12"/>
      <c r="L6" s="12"/>
      <c r="M6" s="87"/>
      <c r="N6" s="13"/>
      <c r="O6" s="118"/>
      <c r="P6" s="118"/>
      <c r="Q6" s="118"/>
      <c r="R6" s="118"/>
      <c r="S6" s="118"/>
      <c r="T6" s="118"/>
      <c r="U6" s="118"/>
      <c r="V6" s="118"/>
      <c r="W6" s="118"/>
    </row>
    <row r="7" spans="1:23" ht="21" x14ac:dyDescent="0.35">
      <c r="A7" s="86"/>
      <c r="B7" s="91" t="s">
        <v>21</v>
      </c>
      <c r="C7" s="93" t="s">
        <v>22</v>
      </c>
      <c r="D7" s="93">
        <f>(0.55*C10)</f>
        <v>27.500000000000004</v>
      </c>
      <c r="E7" s="93" t="s">
        <v>22</v>
      </c>
      <c r="F7" s="93">
        <f>(0.55*E10)</f>
        <v>27.500000000000004</v>
      </c>
      <c r="G7" s="4" t="s">
        <v>19</v>
      </c>
      <c r="H7" s="17">
        <f>F9</f>
        <v>58.18181818181818</v>
      </c>
      <c r="I7" s="99"/>
      <c r="J7" s="87"/>
      <c r="K7" s="18" t="s">
        <v>20</v>
      </c>
      <c r="L7" s="18">
        <v>1</v>
      </c>
      <c r="M7" s="87"/>
      <c r="N7" s="19">
        <v>1</v>
      </c>
      <c r="O7" s="118"/>
      <c r="P7" s="118"/>
      <c r="Q7" s="118"/>
      <c r="R7" s="118"/>
      <c r="S7" s="118"/>
      <c r="T7" s="118"/>
      <c r="U7" s="118"/>
      <c r="V7" s="118"/>
      <c r="W7" s="118"/>
    </row>
    <row r="8" spans="1:23" ht="58" x14ac:dyDescent="0.35">
      <c r="A8" s="86"/>
      <c r="B8" s="91" t="s">
        <v>25</v>
      </c>
      <c r="C8" s="93" t="s">
        <v>26</v>
      </c>
      <c r="D8" s="93">
        <f>COUNTIF(C11:C100,"&gt;="&amp;D7)</f>
        <v>25</v>
      </c>
      <c r="E8" s="93" t="s">
        <v>27</v>
      </c>
      <c r="F8" s="93">
        <f>COUNTIF(E11:E100,"&gt;="&amp;F7)</f>
        <v>16</v>
      </c>
      <c r="G8" s="22" t="s">
        <v>23</v>
      </c>
      <c r="H8" s="23">
        <f>AVERAGE(H5:H7)</f>
        <v>74.545454545454533</v>
      </c>
      <c r="I8" s="24">
        <v>0.6</v>
      </c>
      <c r="J8" s="87"/>
      <c r="K8" s="25" t="s">
        <v>24</v>
      </c>
      <c r="L8" s="25">
        <v>0</v>
      </c>
      <c r="M8" s="87"/>
      <c r="N8" s="26"/>
      <c r="O8" s="118"/>
      <c r="P8" s="118"/>
      <c r="Q8" s="118"/>
      <c r="R8" s="118"/>
      <c r="S8" s="118"/>
      <c r="T8" s="118"/>
      <c r="U8" s="118"/>
      <c r="V8" s="118"/>
      <c r="W8" s="118"/>
    </row>
    <row r="9" spans="1:23" x14ac:dyDescent="0.35">
      <c r="A9" s="86"/>
      <c r="B9" s="91" t="s">
        <v>30</v>
      </c>
      <c r="C9" s="93" t="s">
        <v>31</v>
      </c>
      <c r="D9" s="93">
        <f>(D8/D7)*100</f>
        <v>90.909090909090892</v>
      </c>
      <c r="E9" s="93" t="s">
        <v>31</v>
      </c>
      <c r="F9" s="93">
        <f>(F8/F7)*100</f>
        <v>58.18181818181818</v>
      </c>
      <c r="G9" s="22" t="s">
        <v>28</v>
      </c>
      <c r="H9" s="4" t="s">
        <v>29</v>
      </c>
      <c r="I9" s="99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x14ac:dyDescent="0.35">
      <c r="A10" s="90"/>
      <c r="B10" s="91" t="s">
        <v>32</v>
      </c>
      <c r="C10" s="93">
        <v>50</v>
      </c>
      <c r="D10" s="87"/>
      <c r="E10" s="94">
        <v>50</v>
      </c>
      <c r="F10" s="87"/>
      <c r="G10" s="90"/>
      <c r="H10" s="100"/>
      <c r="I10" s="100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 ht="15.5" x14ac:dyDescent="0.35">
      <c r="A11" s="90">
        <v>1</v>
      </c>
      <c r="B11" s="33">
        <v>170101130028</v>
      </c>
      <c r="C11" s="63">
        <v>34</v>
      </c>
      <c r="D11" s="63"/>
      <c r="E11" s="95">
        <v>22</v>
      </c>
      <c r="F11" s="56"/>
      <c r="G11" s="30"/>
      <c r="H11" s="31" t="s">
        <v>33</v>
      </c>
      <c r="I11" s="31" t="s">
        <v>34</v>
      </c>
      <c r="J11" s="98" t="s">
        <v>35</v>
      </c>
      <c r="K11" s="98" t="s">
        <v>36</v>
      </c>
      <c r="L11" s="98" t="s">
        <v>37</v>
      </c>
      <c r="M11" s="98" t="s">
        <v>38</v>
      </c>
      <c r="N11" s="98" t="s">
        <v>39</v>
      </c>
      <c r="O11" s="98" t="s">
        <v>40</v>
      </c>
      <c r="P11" s="98" t="s">
        <v>41</v>
      </c>
      <c r="Q11" s="98" t="s">
        <v>42</v>
      </c>
      <c r="R11" s="98" t="s">
        <v>43</v>
      </c>
      <c r="S11" s="98" t="s">
        <v>44</v>
      </c>
      <c r="T11" s="98" t="s">
        <v>45</v>
      </c>
      <c r="U11" s="98" t="s">
        <v>46</v>
      </c>
      <c r="V11" s="98" t="s">
        <v>47</v>
      </c>
      <c r="W11" s="87"/>
    </row>
    <row r="12" spans="1:23" ht="15.5" x14ac:dyDescent="0.35">
      <c r="A12" s="90">
        <v>2</v>
      </c>
      <c r="B12" s="33">
        <v>170101130033</v>
      </c>
      <c r="C12" s="63">
        <v>33</v>
      </c>
      <c r="D12" s="63"/>
      <c r="E12" s="95">
        <v>21</v>
      </c>
      <c r="F12" s="56"/>
      <c r="G12" s="36" t="s">
        <v>48</v>
      </c>
      <c r="H12" s="4">
        <v>2</v>
      </c>
      <c r="I12" s="4">
        <v>3</v>
      </c>
      <c r="J12" s="5">
        <v>3</v>
      </c>
      <c r="K12" s="5">
        <v>2</v>
      </c>
      <c r="L12" s="5">
        <v>3</v>
      </c>
      <c r="M12" s="5">
        <v>2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5">
        <v>3</v>
      </c>
      <c r="U12" s="99">
        <v>0</v>
      </c>
      <c r="V12" s="5">
        <v>2</v>
      </c>
      <c r="W12" s="87"/>
    </row>
    <row r="13" spans="1:23" ht="15.5" x14ac:dyDescent="0.35">
      <c r="A13" s="90">
        <v>3</v>
      </c>
      <c r="B13" s="33">
        <v>170101130001</v>
      </c>
      <c r="C13" s="63">
        <v>43</v>
      </c>
      <c r="D13" s="63"/>
      <c r="E13" s="95">
        <v>31</v>
      </c>
      <c r="F13" s="56"/>
      <c r="G13" s="36" t="s">
        <v>49</v>
      </c>
      <c r="H13" s="97">
        <v>1</v>
      </c>
      <c r="I13" s="4">
        <v>1</v>
      </c>
      <c r="J13" s="5">
        <v>3</v>
      </c>
      <c r="K13" s="5">
        <v>2</v>
      </c>
      <c r="L13" s="5">
        <v>3</v>
      </c>
      <c r="M13" s="5">
        <v>2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5">
        <v>3</v>
      </c>
      <c r="U13" s="99">
        <v>0</v>
      </c>
      <c r="V13" s="5">
        <v>2</v>
      </c>
      <c r="W13" s="87"/>
    </row>
    <row r="14" spans="1:23" ht="15.5" x14ac:dyDescent="0.35">
      <c r="A14" s="90">
        <v>4</v>
      </c>
      <c r="B14" s="33">
        <v>170101130003</v>
      </c>
      <c r="C14" s="63">
        <v>37</v>
      </c>
      <c r="D14" s="63"/>
      <c r="E14" s="95">
        <v>27</v>
      </c>
      <c r="F14" s="56"/>
      <c r="G14" s="36" t="s">
        <v>50</v>
      </c>
      <c r="H14" s="97">
        <v>3</v>
      </c>
      <c r="I14" s="4">
        <v>3</v>
      </c>
      <c r="J14" s="5">
        <v>3</v>
      </c>
      <c r="K14" s="5">
        <v>1</v>
      </c>
      <c r="L14" s="5">
        <v>1</v>
      </c>
      <c r="M14" s="5" t="s">
        <v>135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5">
        <v>1</v>
      </c>
      <c r="U14" s="99">
        <v>0</v>
      </c>
      <c r="V14" s="5" t="s">
        <v>135</v>
      </c>
      <c r="W14" s="87"/>
    </row>
    <row r="15" spans="1:23" ht="15.5" x14ac:dyDescent="0.35">
      <c r="A15" s="90">
        <v>5</v>
      </c>
      <c r="B15" s="33">
        <v>170101130004</v>
      </c>
      <c r="C15" s="63">
        <v>41</v>
      </c>
      <c r="D15" s="63"/>
      <c r="E15" s="95">
        <v>33</v>
      </c>
      <c r="F15" s="56"/>
      <c r="G15" s="37" t="s">
        <v>51</v>
      </c>
      <c r="H15" s="38">
        <f>AVERAGE(H12:H14)</f>
        <v>2</v>
      </c>
      <c r="I15" s="38">
        <f>AVERAGE(I14)</f>
        <v>3</v>
      </c>
      <c r="J15" s="38">
        <f t="shared" ref="J15:V15" si="0">AVERAGE(J12:J14)</f>
        <v>3</v>
      </c>
      <c r="K15" s="38">
        <f>AVERAGE(K12:K14)</f>
        <v>1.6666666666666667</v>
      </c>
      <c r="L15" s="38">
        <f t="shared" si="0"/>
        <v>2.3333333333333335</v>
      </c>
      <c r="M15" s="38">
        <f t="shared" si="0"/>
        <v>2</v>
      </c>
      <c r="N15" s="38">
        <f>AVERAGE(N12:N14)</f>
        <v>0</v>
      </c>
      <c r="O15" s="38">
        <f>AVERAGE(O12:O14)</f>
        <v>0</v>
      </c>
      <c r="P15" s="38"/>
      <c r="Q15" s="38">
        <f t="shared" si="0"/>
        <v>0</v>
      </c>
      <c r="R15" s="38">
        <f t="shared" si="0"/>
        <v>0</v>
      </c>
      <c r="S15" s="38">
        <f t="shared" si="0"/>
        <v>0</v>
      </c>
      <c r="T15" s="38"/>
      <c r="U15" s="38">
        <f t="shared" si="0"/>
        <v>0</v>
      </c>
      <c r="V15" s="38">
        <f t="shared" si="0"/>
        <v>2</v>
      </c>
      <c r="W15" s="87"/>
    </row>
    <row r="16" spans="1:23" ht="15.5" x14ac:dyDescent="0.35">
      <c r="A16" s="90">
        <v>6</v>
      </c>
      <c r="B16" s="33">
        <v>170101130007</v>
      </c>
      <c r="C16" s="63">
        <v>39</v>
      </c>
      <c r="D16" s="63"/>
      <c r="E16" s="95">
        <v>34</v>
      </c>
      <c r="F16" s="56"/>
      <c r="G16" s="39" t="s">
        <v>52</v>
      </c>
      <c r="H16" s="40">
        <f>(56.25*H15)/100</f>
        <v>1.125</v>
      </c>
      <c r="I16" s="40">
        <f t="shared" ref="I16:V16" si="1">(56.25*I15)/100</f>
        <v>1.6875</v>
      </c>
      <c r="J16" s="40">
        <f t="shared" si="1"/>
        <v>1.6875</v>
      </c>
      <c r="K16" s="40">
        <f t="shared" si="1"/>
        <v>0.9375</v>
      </c>
      <c r="L16" s="40">
        <f t="shared" si="1"/>
        <v>1.3125</v>
      </c>
      <c r="M16" s="40">
        <f t="shared" si="1"/>
        <v>1.125</v>
      </c>
      <c r="N16" s="40">
        <f>(56.25*N15)/100</f>
        <v>0</v>
      </c>
      <c r="O16" s="40">
        <f t="shared" si="1"/>
        <v>0</v>
      </c>
      <c r="P16" s="40"/>
      <c r="Q16" s="40">
        <f t="shared" si="1"/>
        <v>0</v>
      </c>
      <c r="R16" s="40">
        <f t="shared" si="1"/>
        <v>0</v>
      </c>
      <c r="S16" s="40">
        <f t="shared" si="1"/>
        <v>0</v>
      </c>
      <c r="T16" s="40"/>
      <c r="U16" s="40">
        <f t="shared" si="1"/>
        <v>0</v>
      </c>
      <c r="V16" s="40">
        <f t="shared" si="1"/>
        <v>1.125</v>
      </c>
      <c r="W16" s="87"/>
    </row>
    <row r="17" spans="1:23" x14ac:dyDescent="0.35">
      <c r="A17" s="90">
        <v>7</v>
      </c>
      <c r="B17" s="33">
        <v>170101130008</v>
      </c>
      <c r="C17" s="63">
        <v>42</v>
      </c>
      <c r="D17" s="63"/>
      <c r="E17" s="95">
        <v>38</v>
      </c>
      <c r="F17" s="56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87"/>
    </row>
    <row r="18" spans="1:23" x14ac:dyDescent="0.35">
      <c r="A18" s="90">
        <v>8</v>
      </c>
      <c r="B18" s="33">
        <v>170101130009</v>
      </c>
      <c r="C18" s="63">
        <v>39</v>
      </c>
      <c r="D18" s="63"/>
      <c r="E18" s="95">
        <v>30</v>
      </c>
      <c r="F18" s="56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170101130011</v>
      </c>
      <c r="C19" s="63">
        <v>37</v>
      </c>
      <c r="D19" s="63"/>
      <c r="E19" s="95">
        <v>28</v>
      </c>
      <c r="F19" s="56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170101130012</v>
      </c>
      <c r="C20" s="63">
        <v>35</v>
      </c>
      <c r="D20" s="63"/>
      <c r="E20" s="95">
        <v>21</v>
      </c>
      <c r="F20" s="56"/>
      <c r="G20" s="90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170101130013</v>
      </c>
      <c r="C21" s="63">
        <v>43</v>
      </c>
      <c r="D21" s="63"/>
      <c r="E21" s="95">
        <v>35</v>
      </c>
      <c r="F21" s="56"/>
      <c r="G21" s="90"/>
      <c r="H21" s="87"/>
      <c r="I21" s="87"/>
      <c r="J21" s="100"/>
      <c r="K21" s="100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170101130014</v>
      </c>
      <c r="C22" s="63">
        <v>38</v>
      </c>
      <c r="D22" s="63"/>
      <c r="E22" s="95">
        <v>29</v>
      </c>
      <c r="F22" s="56"/>
      <c r="G22" s="90"/>
      <c r="H22" s="41"/>
      <c r="I22" s="114"/>
      <c r="J22" s="114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170101130015</v>
      </c>
      <c r="C23" s="63">
        <v>39</v>
      </c>
      <c r="D23" s="63"/>
      <c r="E23" s="95">
        <v>31</v>
      </c>
      <c r="F23" s="56"/>
      <c r="G23" s="90"/>
      <c r="H23" s="42"/>
      <c r="I23" s="43"/>
      <c r="J23" s="43"/>
      <c r="K23" s="87"/>
      <c r="L23" s="87"/>
      <c r="M23" s="100"/>
      <c r="N23" s="100"/>
      <c r="O23" s="100"/>
      <c r="P23" s="100"/>
      <c r="Q23" s="100"/>
      <c r="R23" s="87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170101130016</v>
      </c>
      <c r="C24" s="63">
        <v>40</v>
      </c>
      <c r="D24" s="63"/>
      <c r="E24" s="95">
        <v>29</v>
      </c>
      <c r="F24" s="56"/>
      <c r="G24" s="90"/>
      <c r="H24" s="90"/>
      <c r="I24" s="87"/>
      <c r="J24" s="87"/>
      <c r="K24" s="87"/>
      <c r="L24" s="87"/>
      <c r="M24" s="87"/>
      <c r="N24" s="100"/>
      <c r="O24" s="100"/>
      <c r="P24" s="100"/>
      <c r="Q24" s="100"/>
      <c r="R24" s="100"/>
      <c r="S24" s="87"/>
      <c r="T24" s="87"/>
      <c r="U24" s="87"/>
      <c r="V24" s="87"/>
      <c r="W24" s="87"/>
    </row>
    <row r="25" spans="1:23" x14ac:dyDescent="0.35">
      <c r="A25" s="90">
        <v>15</v>
      </c>
      <c r="B25" s="33">
        <v>170101130017</v>
      </c>
      <c r="C25" s="63">
        <v>45</v>
      </c>
      <c r="D25" s="63"/>
      <c r="E25" s="95">
        <v>40</v>
      </c>
      <c r="F25" s="56"/>
      <c r="G25" s="90"/>
      <c r="H25" s="87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170101130018</v>
      </c>
      <c r="C26" s="63">
        <v>48</v>
      </c>
      <c r="D26" s="63"/>
      <c r="E26" s="95">
        <v>39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170101130025</v>
      </c>
      <c r="C27" s="63">
        <v>36</v>
      </c>
      <c r="D27" s="63"/>
      <c r="E27" s="95">
        <v>27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6">
        <v>18</v>
      </c>
      <c r="B28" s="33">
        <v>170101130026</v>
      </c>
      <c r="C28" s="69">
        <v>41</v>
      </c>
      <c r="D28" s="69"/>
      <c r="E28" s="57">
        <v>36</v>
      </c>
      <c r="F28" s="5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6">
        <v>19</v>
      </c>
      <c r="B29" s="33">
        <v>170101130029</v>
      </c>
      <c r="C29" s="57">
        <v>35</v>
      </c>
      <c r="D29" s="57"/>
      <c r="E29" s="57">
        <v>22</v>
      </c>
      <c r="F29" s="58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6">
        <v>20</v>
      </c>
      <c r="B30" s="33">
        <v>170101130031</v>
      </c>
      <c r="C30" s="57">
        <v>33</v>
      </c>
      <c r="D30" s="57"/>
      <c r="E30" s="57">
        <v>26</v>
      </c>
      <c r="F30" s="58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6">
        <v>21</v>
      </c>
      <c r="B31" s="33">
        <v>170101130032</v>
      </c>
      <c r="C31" s="57">
        <v>37</v>
      </c>
      <c r="D31" s="57"/>
      <c r="E31" s="57">
        <v>34</v>
      </c>
      <c r="F31" s="58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6">
        <v>22</v>
      </c>
      <c r="B32" s="33">
        <v>170101130035</v>
      </c>
      <c r="C32" s="57">
        <v>33</v>
      </c>
      <c r="D32" s="57"/>
      <c r="E32" s="57">
        <v>25</v>
      </c>
      <c r="F32" s="58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6">
        <v>23</v>
      </c>
      <c r="B33" s="33">
        <v>170101130036</v>
      </c>
      <c r="C33" s="57">
        <v>35</v>
      </c>
      <c r="D33" s="57"/>
      <c r="E33" s="57">
        <v>26</v>
      </c>
      <c r="F33" s="58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6">
        <v>24</v>
      </c>
      <c r="B34" s="33">
        <v>170101130037</v>
      </c>
      <c r="C34" s="57">
        <v>39</v>
      </c>
      <c r="D34" s="57"/>
      <c r="E34" s="57">
        <v>34</v>
      </c>
      <c r="F34" s="58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87"/>
    </row>
    <row r="35" spans="1:23" ht="15.5" x14ac:dyDescent="0.35">
      <c r="A35" s="96">
        <v>25</v>
      </c>
      <c r="B35" s="33">
        <v>170101130038</v>
      </c>
      <c r="C35" s="57">
        <v>47</v>
      </c>
      <c r="D35" s="57"/>
      <c r="E35" s="57">
        <v>39</v>
      </c>
      <c r="F35" s="58"/>
      <c r="G35" s="44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</sheetData>
  <mergeCells count="8">
    <mergeCell ref="O3:W8"/>
    <mergeCell ref="A4:E4"/>
    <mergeCell ref="A5:E5"/>
    <mergeCell ref="I22:J22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56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57</v>
      </c>
      <c r="B4" s="116"/>
      <c r="C4" s="116"/>
      <c r="D4" s="116"/>
      <c r="E4" s="11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58</v>
      </c>
      <c r="B5" s="116"/>
      <c r="C5" s="116"/>
      <c r="D5" s="116"/>
      <c r="E5" s="116"/>
      <c r="F5" s="3"/>
      <c r="G5" s="4" t="s">
        <v>14</v>
      </c>
      <c r="H5" s="11">
        <f>D10</f>
        <v>95.454545454545453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/>
      <c r="B6" s="14" t="s">
        <v>16</v>
      </c>
      <c r="C6" s="48" t="s">
        <v>17</v>
      </c>
      <c r="D6" s="16">
        <f>COUNTA(C11:C111)</f>
        <v>44</v>
      </c>
      <c r="E6" s="48" t="s">
        <v>18</v>
      </c>
      <c r="F6" s="16">
        <f>COUNTA(E11:E111)</f>
        <v>44</v>
      </c>
      <c r="G6" s="4" t="s">
        <v>19</v>
      </c>
      <c r="H6" s="17">
        <f>F10</f>
        <v>29.545454545454547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/>
      <c r="B7" s="14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62.5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/>
      <c r="B8" s="14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</row>
    <row r="9" spans="1:23" ht="25" customHeight="1" x14ac:dyDescent="0.35">
      <c r="A9"/>
      <c r="B9" s="14" t="s">
        <v>30</v>
      </c>
      <c r="C9" s="21" t="s">
        <v>31</v>
      </c>
      <c r="D9" s="21">
        <f>COUNTIF(C11:C100,"&gt;="&amp;D8)</f>
        <v>42</v>
      </c>
      <c r="E9" s="21" t="s">
        <v>31</v>
      </c>
      <c r="F9" s="21">
        <f>COUNTIF(E11:E100,"&gt;="&amp;F8)</f>
        <v>13</v>
      </c>
      <c r="H9" s="28"/>
      <c r="I9" s="28"/>
    </row>
    <row r="10" spans="1:23" ht="25" customHeight="1" x14ac:dyDescent="0.35">
      <c r="B10" s="14" t="s">
        <v>32</v>
      </c>
      <c r="C10" s="21">
        <v>50</v>
      </c>
      <c r="D10" s="21">
        <f>(D9/D6)*100</f>
        <v>95.454545454545453</v>
      </c>
      <c r="E10" s="49">
        <v>50</v>
      </c>
      <c r="F10" s="21">
        <f>(F9/F6)*100</f>
        <v>29.545454545454547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27">
        <v>1</v>
      </c>
      <c r="B11" s="33">
        <v>170101130032</v>
      </c>
      <c r="C11" s="63">
        <v>39</v>
      </c>
      <c r="D11" s="63"/>
      <c r="E11" s="63">
        <v>0</v>
      </c>
      <c r="F11" s="64"/>
      <c r="G11" s="36" t="s">
        <v>48</v>
      </c>
      <c r="H11" s="4">
        <v>2</v>
      </c>
      <c r="I11" s="4">
        <v>3</v>
      </c>
      <c r="J11" s="4">
        <v>2</v>
      </c>
      <c r="K11" s="6">
        <v>0</v>
      </c>
      <c r="L11" s="4">
        <v>3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4">
        <v>3</v>
      </c>
      <c r="U11" s="6">
        <v>0</v>
      </c>
      <c r="V11" s="4">
        <v>3</v>
      </c>
    </row>
    <row r="12" spans="1:23" ht="25" customHeight="1" x14ac:dyDescent="0.35">
      <c r="A12" s="27">
        <v>2</v>
      </c>
      <c r="B12" s="33">
        <v>170101130001</v>
      </c>
      <c r="C12" s="63">
        <v>40</v>
      </c>
      <c r="D12" s="63"/>
      <c r="E12" s="63">
        <v>26</v>
      </c>
      <c r="F12" s="64"/>
      <c r="G12" s="36" t="s">
        <v>49</v>
      </c>
      <c r="H12" s="52">
        <v>3</v>
      </c>
      <c r="I12" s="52">
        <v>1</v>
      </c>
      <c r="J12" s="52">
        <v>3</v>
      </c>
      <c r="K12" s="6">
        <v>0</v>
      </c>
      <c r="L12" s="52">
        <v>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52">
        <v>1</v>
      </c>
      <c r="U12" s="6">
        <v>0</v>
      </c>
      <c r="V12" s="52">
        <v>1</v>
      </c>
    </row>
    <row r="13" spans="1:23" ht="25" customHeight="1" x14ac:dyDescent="0.35">
      <c r="A13" s="27">
        <v>3</v>
      </c>
      <c r="B13" s="33">
        <v>170101130003</v>
      </c>
      <c r="C13" s="63">
        <v>35</v>
      </c>
      <c r="D13" s="63"/>
      <c r="E13" s="63">
        <v>15</v>
      </c>
      <c r="F13" s="64"/>
      <c r="G13" s="36" t="s">
        <v>50</v>
      </c>
      <c r="H13" s="52">
        <v>1</v>
      </c>
      <c r="I13" s="52">
        <v>1</v>
      </c>
      <c r="J13" s="52">
        <v>1</v>
      </c>
      <c r="K13" s="6">
        <v>0</v>
      </c>
      <c r="L13" s="52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52">
        <v>1</v>
      </c>
      <c r="U13" s="6">
        <v>0</v>
      </c>
      <c r="V13" s="52">
        <v>1</v>
      </c>
    </row>
    <row r="14" spans="1:23" ht="35.5" customHeight="1" x14ac:dyDescent="0.35">
      <c r="A14" s="27">
        <v>4</v>
      </c>
      <c r="B14" s="33">
        <v>170101130004</v>
      </c>
      <c r="C14" s="63">
        <v>38</v>
      </c>
      <c r="D14" s="63"/>
      <c r="E14" s="63">
        <v>23</v>
      </c>
      <c r="F14" s="64"/>
      <c r="G14" s="36" t="s">
        <v>59</v>
      </c>
      <c r="H14" s="52">
        <v>3</v>
      </c>
      <c r="I14" s="52">
        <v>1</v>
      </c>
      <c r="J14" s="52">
        <v>3</v>
      </c>
      <c r="K14" s="6">
        <v>0</v>
      </c>
      <c r="L14" s="52">
        <v>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52">
        <v>1</v>
      </c>
      <c r="U14" s="6">
        <v>0</v>
      </c>
      <c r="V14" s="52">
        <v>2</v>
      </c>
    </row>
    <row r="15" spans="1:23" ht="38" customHeight="1" x14ac:dyDescent="0.35">
      <c r="A15" s="27">
        <v>5</v>
      </c>
      <c r="B15" s="33">
        <v>170101130007</v>
      </c>
      <c r="C15" s="63">
        <v>40</v>
      </c>
      <c r="D15" s="63"/>
      <c r="E15" s="63">
        <v>32</v>
      </c>
      <c r="F15" s="64"/>
      <c r="G15" s="36" t="s">
        <v>60</v>
      </c>
      <c r="H15" s="52">
        <v>2</v>
      </c>
      <c r="I15" s="52">
        <v>1</v>
      </c>
      <c r="J15" s="52">
        <v>2</v>
      </c>
      <c r="K15" s="6">
        <v>0</v>
      </c>
      <c r="L15" s="52">
        <v>1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52">
        <v>2</v>
      </c>
      <c r="U15" s="6">
        <v>0</v>
      </c>
      <c r="V15" s="52">
        <v>1</v>
      </c>
    </row>
    <row r="16" spans="1:23" ht="25" customHeight="1" x14ac:dyDescent="0.35">
      <c r="A16" s="27">
        <v>6</v>
      </c>
      <c r="B16" s="33">
        <v>170101130008</v>
      </c>
      <c r="C16" s="63">
        <v>43</v>
      </c>
      <c r="D16" s="63"/>
      <c r="E16" s="63">
        <v>37</v>
      </c>
      <c r="F16" s="64"/>
      <c r="G16" s="37" t="s">
        <v>51</v>
      </c>
      <c r="H16" s="38">
        <f>AVERAGE(H11:H13)</f>
        <v>2</v>
      </c>
      <c r="I16" s="38">
        <f>AVERAGE(I13)</f>
        <v>1</v>
      </c>
      <c r="J16" s="38">
        <f t="shared" ref="J16:V16" si="0">AVERAGE(J11:J13)</f>
        <v>2</v>
      </c>
      <c r="K16" s="38">
        <f t="shared" si="0"/>
        <v>0</v>
      </c>
      <c r="L16" s="38">
        <f t="shared" si="0"/>
        <v>1.6666666666666667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1.6666666666666667</v>
      </c>
      <c r="U16" s="38">
        <f t="shared" si="0"/>
        <v>0</v>
      </c>
      <c r="V16" s="38">
        <f t="shared" si="0"/>
        <v>1.6666666666666667</v>
      </c>
    </row>
    <row r="17" spans="1:22" ht="41" customHeight="1" x14ac:dyDescent="0.35">
      <c r="A17" s="27">
        <v>7</v>
      </c>
      <c r="B17" s="33">
        <v>170101130009</v>
      </c>
      <c r="C17" s="63">
        <v>37</v>
      </c>
      <c r="D17" s="63"/>
      <c r="E17" s="63">
        <v>21</v>
      </c>
      <c r="F17" s="64"/>
      <c r="G17" s="39" t="s">
        <v>52</v>
      </c>
      <c r="H17" s="40">
        <f>(56.25*H16)/100</f>
        <v>1.125</v>
      </c>
      <c r="I17" s="40">
        <f t="shared" ref="I17:V17" si="1">(56.25*I16)/100</f>
        <v>0.5625</v>
      </c>
      <c r="J17" s="40">
        <f t="shared" si="1"/>
        <v>1.125</v>
      </c>
      <c r="K17" s="40">
        <f t="shared" si="1"/>
        <v>0</v>
      </c>
      <c r="L17" s="40">
        <f t="shared" si="1"/>
        <v>0.9375</v>
      </c>
      <c r="M17" s="40">
        <f t="shared" si="1"/>
        <v>0</v>
      </c>
      <c r="N17" s="40">
        <f>(56.25*N16)/100</f>
        <v>0</v>
      </c>
      <c r="O17" s="40">
        <f t="shared" si="1"/>
        <v>0</v>
      </c>
      <c r="P17" s="40">
        <f t="shared" si="1"/>
        <v>0</v>
      </c>
      <c r="Q17" s="40">
        <f t="shared" si="1"/>
        <v>0</v>
      </c>
      <c r="R17" s="40">
        <f t="shared" si="1"/>
        <v>0</v>
      </c>
      <c r="S17" s="38">
        <f>AVERAGE(S12:S14)</f>
        <v>0</v>
      </c>
      <c r="T17" s="38">
        <f>AVERAGE(T12:T14)</f>
        <v>1</v>
      </c>
      <c r="U17" s="40">
        <f t="shared" si="1"/>
        <v>0</v>
      </c>
      <c r="V17" s="40">
        <f t="shared" si="1"/>
        <v>0.9375</v>
      </c>
    </row>
    <row r="18" spans="1:22" ht="25" customHeight="1" x14ac:dyDescent="0.35">
      <c r="A18" s="27">
        <v>8</v>
      </c>
      <c r="B18" s="33">
        <v>170101130011</v>
      </c>
      <c r="C18" s="63">
        <v>39</v>
      </c>
      <c r="D18" s="63"/>
      <c r="E18" s="63">
        <v>24</v>
      </c>
      <c r="F18" s="64"/>
    </row>
    <row r="19" spans="1:22" ht="25" customHeight="1" x14ac:dyDescent="0.35">
      <c r="A19" s="27">
        <v>9</v>
      </c>
      <c r="B19" s="33">
        <v>170101130012</v>
      </c>
      <c r="C19" s="63">
        <v>33</v>
      </c>
      <c r="D19" s="63"/>
      <c r="E19" s="63">
        <v>20</v>
      </c>
      <c r="F19" s="64"/>
    </row>
    <row r="20" spans="1:22" ht="25" customHeight="1" x14ac:dyDescent="0.35">
      <c r="A20" s="27">
        <v>10</v>
      </c>
      <c r="B20" s="33">
        <v>170101130013</v>
      </c>
      <c r="C20" s="63">
        <v>45</v>
      </c>
      <c r="D20" s="63"/>
      <c r="E20" s="63">
        <v>43</v>
      </c>
      <c r="F20" s="64"/>
      <c r="J20" s="28"/>
      <c r="K20" s="28"/>
    </row>
    <row r="21" spans="1:22" ht="31.5" customHeight="1" x14ac:dyDescent="0.35">
      <c r="A21" s="27">
        <v>11</v>
      </c>
      <c r="B21" s="33">
        <v>170101130014</v>
      </c>
      <c r="C21" s="63">
        <v>40</v>
      </c>
      <c r="D21" s="63"/>
      <c r="E21" s="63">
        <v>28</v>
      </c>
      <c r="F21" s="64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27">
        <v>12</v>
      </c>
      <c r="B22" s="33">
        <v>170101130015</v>
      </c>
      <c r="C22" s="63">
        <v>43</v>
      </c>
      <c r="D22" s="63"/>
      <c r="E22" s="63">
        <v>27</v>
      </c>
      <c r="F22" s="64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27">
        <v>13</v>
      </c>
      <c r="B23" s="33">
        <v>170101130016</v>
      </c>
      <c r="C23" s="63">
        <v>34</v>
      </c>
      <c r="D23" s="63"/>
      <c r="E23" s="63">
        <v>19</v>
      </c>
      <c r="F23" s="64"/>
      <c r="H23" s="27"/>
      <c r="N23" s="28"/>
      <c r="O23" s="28"/>
      <c r="P23" s="28"/>
      <c r="Q23" s="28"/>
      <c r="R23" s="28"/>
    </row>
    <row r="24" spans="1:22" ht="25" customHeight="1" x14ac:dyDescent="0.35">
      <c r="A24" s="27">
        <v>14</v>
      </c>
      <c r="B24" s="33">
        <v>170101130017</v>
      </c>
      <c r="C24" s="63">
        <v>47</v>
      </c>
      <c r="D24" s="63"/>
      <c r="E24" s="63">
        <v>43</v>
      </c>
      <c r="F24" s="6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27">
        <v>15</v>
      </c>
      <c r="B25" s="33">
        <v>170101130018</v>
      </c>
      <c r="C25" s="63">
        <v>48</v>
      </c>
      <c r="D25" s="63"/>
      <c r="E25" s="63">
        <v>47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27">
        <v>16</v>
      </c>
      <c r="B26" s="33">
        <v>170101130025</v>
      </c>
      <c r="C26" s="63">
        <v>31</v>
      </c>
      <c r="D26" s="63"/>
      <c r="E26" s="63">
        <v>13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27">
        <v>17</v>
      </c>
      <c r="B27" s="33">
        <v>170101130026</v>
      </c>
      <c r="C27" s="65">
        <v>42</v>
      </c>
      <c r="D27" s="65"/>
      <c r="E27" s="65">
        <v>34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47">
        <v>18</v>
      </c>
      <c r="B28" s="33">
        <v>170101130027</v>
      </c>
      <c r="C28" s="63">
        <v>19</v>
      </c>
      <c r="D28" s="63"/>
      <c r="E28" s="63">
        <v>0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27">
        <v>19</v>
      </c>
      <c r="B29" s="33">
        <v>170101130028</v>
      </c>
      <c r="C29" s="63">
        <v>31</v>
      </c>
      <c r="D29" s="63"/>
      <c r="E29" s="63">
        <v>20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47">
        <v>20</v>
      </c>
      <c r="B30" s="33">
        <v>170101130029</v>
      </c>
      <c r="C30" s="63">
        <v>31</v>
      </c>
      <c r="D30" s="63"/>
      <c r="E30" s="63">
        <v>16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27">
        <v>21</v>
      </c>
      <c r="B31" s="33">
        <v>170101130031</v>
      </c>
      <c r="C31" s="63">
        <v>35</v>
      </c>
      <c r="D31" s="63"/>
      <c r="E31" s="63">
        <v>16</v>
      </c>
      <c r="F31" s="6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47">
        <v>22</v>
      </c>
      <c r="B32" s="33">
        <v>170101130033</v>
      </c>
      <c r="C32" s="63">
        <v>31</v>
      </c>
      <c r="D32" s="63"/>
      <c r="E32" s="63">
        <v>10</v>
      </c>
      <c r="F32" s="6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27">
        <v>23</v>
      </c>
      <c r="B33" s="33">
        <v>170101130035</v>
      </c>
      <c r="C33" s="63">
        <v>31</v>
      </c>
      <c r="D33" s="63"/>
      <c r="E33" s="63">
        <v>23</v>
      </c>
      <c r="F33" s="6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47">
        <v>24</v>
      </c>
      <c r="B34" s="33">
        <v>170101130036</v>
      </c>
      <c r="C34" s="63">
        <v>33</v>
      </c>
      <c r="D34" s="63"/>
      <c r="E34" s="63">
        <v>24</v>
      </c>
      <c r="F34" s="6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27">
        <v>25</v>
      </c>
      <c r="B35" s="33">
        <v>170101130037</v>
      </c>
      <c r="C35" s="63">
        <v>40</v>
      </c>
      <c r="D35" s="63"/>
      <c r="E35" s="63">
        <v>27</v>
      </c>
      <c r="F35" s="6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47">
        <v>26</v>
      </c>
      <c r="B36" s="33">
        <v>170101130038</v>
      </c>
      <c r="C36" s="63">
        <v>46</v>
      </c>
      <c r="D36" s="63"/>
      <c r="E36" s="63">
        <v>38</v>
      </c>
      <c r="F36" s="64"/>
    </row>
    <row r="37" spans="1:23" ht="25" customHeight="1" x14ac:dyDescent="0.35">
      <c r="A37" s="27">
        <v>27</v>
      </c>
      <c r="B37" s="33">
        <v>170301130001</v>
      </c>
      <c r="C37" s="63">
        <v>48</v>
      </c>
      <c r="D37" s="63"/>
      <c r="E37" s="63">
        <v>26</v>
      </c>
      <c r="F37" s="64"/>
    </row>
    <row r="38" spans="1:23" ht="25" customHeight="1" x14ac:dyDescent="0.35">
      <c r="A38" s="47">
        <v>28</v>
      </c>
      <c r="B38" s="33">
        <v>170301130002</v>
      </c>
      <c r="C38" s="63">
        <v>47</v>
      </c>
      <c r="D38" s="63"/>
      <c r="E38" s="63">
        <v>25</v>
      </c>
      <c r="F38" s="6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27">
        <v>29</v>
      </c>
      <c r="B39" s="33">
        <v>170301130003</v>
      </c>
      <c r="C39" s="63">
        <v>48</v>
      </c>
      <c r="D39" s="63"/>
      <c r="E39" s="63">
        <v>31</v>
      </c>
      <c r="F39" s="6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47">
        <v>30</v>
      </c>
      <c r="B40" s="33">
        <v>170301130004</v>
      </c>
      <c r="C40" s="63">
        <v>50</v>
      </c>
      <c r="D40" s="63"/>
      <c r="E40" s="63">
        <v>42</v>
      </c>
      <c r="F40" s="6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27">
        <v>31</v>
      </c>
      <c r="B41" s="33">
        <v>170301130005</v>
      </c>
      <c r="C41" s="63">
        <v>47</v>
      </c>
      <c r="D41" s="63"/>
      <c r="E41" s="63">
        <v>23</v>
      </c>
      <c r="F41" s="6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47">
        <v>32</v>
      </c>
      <c r="B42" s="33">
        <v>170301130006</v>
      </c>
      <c r="C42" s="63">
        <v>50</v>
      </c>
      <c r="D42" s="63"/>
      <c r="E42" s="63">
        <v>35</v>
      </c>
      <c r="F42" s="6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27">
        <v>33</v>
      </c>
      <c r="B43" s="33">
        <v>170301130008</v>
      </c>
      <c r="C43" s="63">
        <v>48</v>
      </c>
      <c r="D43" s="63"/>
      <c r="E43" s="63">
        <v>25</v>
      </c>
      <c r="F43" s="6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47">
        <v>34</v>
      </c>
      <c r="B44" s="33">
        <v>170301130010</v>
      </c>
      <c r="C44" s="63">
        <v>47</v>
      </c>
      <c r="D44" s="63"/>
      <c r="E44" s="63">
        <v>27</v>
      </c>
      <c r="F44" s="6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27">
        <v>35</v>
      </c>
      <c r="B45" s="33">
        <v>170301130011</v>
      </c>
      <c r="C45" s="63">
        <v>47</v>
      </c>
      <c r="D45" s="63"/>
      <c r="E45" s="63">
        <v>22</v>
      </c>
      <c r="F45" s="6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47">
        <v>36</v>
      </c>
      <c r="B46" s="33">
        <v>170301130012</v>
      </c>
      <c r="C46" s="63">
        <v>48</v>
      </c>
      <c r="D46" s="63"/>
      <c r="E46" s="63">
        <v>31</v>
      </c>
      <c r="F46" s="6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27">
        <v>37</v>
      </c>
      <c r="B47" s="33">
        <v>170301130013</v>
      </c>
      <c r="C47" s="63">
        <v>49</v>
      </c>
      <c r="D47" s="63"/>
      <c r="E47" s="63">
        <v>26</v>
      </c>
      <c r="F47" s="6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47">
        <v>38</v>
      </c>
      <c r="B48" s="33">
        <v>170301130014</v>
      </c>
      <c r="C48" s="63">
        <v>47</v>
      </c>
      <c r="D48" s="63"/>
      <c r="E48" s="63">
        <v>23</v>
      </c>
      <c r="F48" s="64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27">
        <v>39</v>
      </c>
      <c r="B49" s="33">
        <v>170301130015</v>
      </c>
      <c r="C49" s="63">
        <v>49</v>
      </c>
      <c r="D49" s="63"/>
      <c r="E49" s="63">
        <v>33</v>
      </c>
      <c r="F49" s="64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47">
        <v>40</v>
      </c>
      <c r="B50" s="33">
        <v>170301130019</v>
      </c>
      <c r="C50" s="63">
        <v>47</v>
      </c>
      <c r="D50" s="63"/>
      <c r="E50" s="63">
        <v>19</v>
      </c>
      <c r="F50" s="64"/>
    </row>
    <row r="51" spans="1:22" ht="25" customHeight="1" x14ac:dyDescent="0.35">
      <c r="A51" s="27">
        <v>41</v>
      </c>
      <c r="B51" s="33">
        <v>170301131020</v>
      </c>
      <c r="C51" s="63">
        <v>47</v>
      </c>
      <c r="D51" s="63"/>
      <c r="E51" s="63">
        <v>21</v>
      </c>
      <c r="F51" s="64"/>
    </row>
    <row r="52" spans="1:22" ht="25" customHeight="1" x14ac:dyDescent="0.35">
      <c r="A52" s="47">
        <v>42</v>
      </c>
      <c r="B52" s="33">
        <v>170301131021</v>
      </c>
      <c r="C52" s="63">
        <v>47</v>
      </c>
      <c r="D52" s="63"/>
      <c r="E52" s="63">
        <v>23</v>
      </c>
      <c r="F52" s="64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27">
        <v>43</v>
      </c>
      <c r="B53" s="33">
        <v>170301131022</v>
      </c>
      <c r="C53" s="63">
        <v>47</v>
      </c>
      <c r="D53" s="63"/>
      <c r="E53" s="63">
        <v>16</v>
      </c>
      <c r="F53" s="64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47">
        <v>44</v>
      </c>
      <c r="B54" s="33">
        <v>170301131023</v>
      </c>
      <c r="C54" s="63">
        <v>0</v>
      </c>
      <c r="D54" s="63"/>
      <c r="E54" s="63">
        <v>0</v>
      </c>
      <c r="F54" s="64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55"/>
      <c r="D55" s="55"/>
      <c r="E55" s="5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55"/>
      <c r="D56" s="55"/>
      <c r="E56" s="5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55"/>
      <c r="D57" s="55"/>
      <c r="E57" s="5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55"/>
      <c r="D58" s="55"/>
      <c r="E58" s="5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55"/>
      <c r="D59" s="55"/>
      <c r="E59" s="5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55"/>
      <c r="D60" s="55"/>
      <c r="E60" s="5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55"/>
      <c r="D61" s="55"/>
      <c r="E61" s="5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55"/>
      <c r="D62" s="55"/>
      <c r="E62" s="5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55"/>
      <c r="D63" s="55"/>
      <c r="E63" s="55"/>
      <c r="F63" s="56"/>
    </row>
    <row r="64" spans="1:22" ht="25" customHeight="1" x14ac:dyDescent="0.35">
      <c r="B64" s="33"/>
      <c r="C64" s="55"/>
      <c r="D64" s="55"/>
      <c r="E64" s="55"/>
      <c r="F64" s="56"/>
    </row>
    <row r="65" spans="2:9" ht="25" customHeight="1" x14ac:dyDescent="0.35">
      <c r="B65" s="33"/>
      <c r="C65" s="55"/>
      <c r="D65" s="55"/>
      <c r="E65" s="55"/>
      <c r="F65" s="56"/>
    </row>
    <row r="66" spans="2:9" ht="25" customHeight="1" x14ac:dyDescent="0.35">
      <c r="B66" s="33"/>
      <c r="C66" s="55"/>
      <c r="D66" s="55"/>
      <c r="E66" s="55"/>
      <c r="F66" s="56"/>
    </row>
    <row r="67" spans="2:9" ht="25" customHeight="1" x14ac:dyDescent="0.35">
      <c r="B67" s="33"/>
      <c r="C67" s="55"/>
      <c r="D67" s="55"/>
      <c r="E67" s="55"/>
      <c r="F67" s="56"/>
    </row>
    <row r="68" spans="2:9" ht="25" customHeight="1" x14ac:dyDescent="0.35">
      <c r="B68" s="33"/>
      <c r="C68" s="55"/>
      <c r="D68" s="55"/>
      <c r="E68" s="55"/>
      <c r="F68" s="56"/>
    </row>
    <row r="69" spans="2:9" ht="25" customHeight="1" x14ac:dyDescent="0.35">
      <c r="B69" s="33"/>
      <c r="C69" s="55"/>
      <c r="D69" s="55"/>
      <c r="E69" s="55"/>
      <c r="F69" s="56"/>
    </row>
    <row r="70" spans="2:9" ht="25" customHeight="1" x14ac:dyDescent="0.35">
      <c r="B70" s="33"/>
      <c r="C70" s="55"/>
      <c r="D70" s="55"/>
      <c r="E70" s="55"/>
      <c r="F70" s="56"/>
    </row>
    <row r="71" spans="2:9" ht="25" customHeight="1" x14ac:dyDescent="0.35">
      <c r="B71" s="33"/>
      <c r="C71" s="55"/>
      <c r="D71" s="55"/>
      <c r="E71" s="55"/>
      <c r="F71" s="56"/>
    </row>
    <row r="72" spans="2:9" ht="25" customHeight="1" x14ac:dyDescent="0.35">
      <c r="B72" s="33"/>
      <c r="C72" s="55"/>
      <c r="D72" s="55"/>
      <c r="E72" s="55"/>
      <c r="F72" s="56"/>
    </row>
    <row r="73" spans="2:9" ht="25" customHeight="1" x14ac:dyDescent="0.35">
      <c r="B73" s="33"/>
      <c r="C73" s="55"/>
      <c r="D73" s="55"/>
      <c r="E73" s="55"/>
      <c r="F73" s="56"/>
    </row>
    <row r="74" spans="2:9" ht="25" customHeight="1" x14ac:dyDescent="0.35">
      <c r="B74" s="33"/>
      <c r="C74" s="55"/>
      <c r="D74" s="55"/>
      <c r="E74" s="55"/>
      <c r="F74" s="56"/>
    </row>
    <row r="75" spans="2:9" ht="25" customHeight="1" x14ac:dyDescent="0.35">
      <c r="B75" s="33"/>
      <c r="C75" s="55"/>
      <c r="D75" s="55"/>
      <c r="E75" s="55"/>
      <c r="F75" s="56"/>
    </row>
    <row r="76" spans="2:9" ht="25" customHeight="1" x14ac:dyDescent="0.35">
      <c r="B76" s="33"/>
      <c r="C76" s="55"/>
      <c r="D76" s="55"/>
      <c r="E76" s="55"/>
      <c r="F76" s="56"/>
    </row>
    <row r="77" spans="2:9" ht="25" customHeight="1" x14ac:dyDescent="0.35">
      <c r="B77" s="33"/>
      <c r="C77" s="55"/>
      <c r="D77" s="55"/>
      <c r="E77" s="55"/>
      <c r="F77" s="56"/>
    </row>
    <row r="78" spans="2:9" ht="25" customHeight="1" x14ac:dyDescent="0.35">
      <c r="B78" s="33"/>
      <c r="C78" s="55"/>
      <c r="D78" s="55"/>
      <c r="E78" s="55"/>
      <c r="F78" s="56"/>
    </row>
    <row r="79" spans="2:9" ht="25" customHeight="1" x14ac:dyDescent="0.35">
      <c r="B79" s="33"/>
      <c r="C79" s="55"/>
      <c r="D79" s="55"/>
      <c r="E79" s="55"/>
      <c r="F79" s="56"/>
      <c r="G79" s="59"/>
    </row>
    <row r="80" spans="2:9" ht="25" customHeight="1" x14ac:dyDescent="0.35">
      <c r="B80" s="33"/>
      <c r="C80" s="57"/>
      <c r="D80" s="57"/>
      <c r="E80" s="57"/>
      <c r="F80" s="58"/>
      <c r="G80" s="59"/>
      <c r="H80"/>
      <c r="I80"/>
    </row>
    <row r="81" spans="1:23" ht="25" customHeight="1" x14ac:dyDescent="0.35">
      <c r="B81" s="33"/>
      <c r="C81" s="57"/>
      <c r="D81" s="57"/>
      <c r="E81" s="57"/>
      <c r="F81" s="58"/>
      <c r="G81" s="59"/>
      <c r="H81"/>
      <c r="I81"/>
    </row>
    <row r="82" spans="1:23" ht="25" customHeight="1" x14ac:dyDescent="0.35">
      <c r="B82" s="33"/>
      <c r="C82" s="55"/>
      <c r="D82" s="55"/>
      <c r="E82" s="55"/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sqref="A1:W34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136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137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138</v>
      </c>
      <c r="B5" s="116"/>
      <c r="C5" s="116"/>
      <c r="D5" s="116"/>
      <c r="E5" s="116"/>
      <c r="F5" s="3"/>
      <c r="G5" s="4" t="s">
        <v>14</v>
      </c>
      <c r="H5" s="11">
        <f>D10</f>
        <v>70.833333333333343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24</v>
      </c>
      <c r="E6" s="92" t="s">
        <v>18</v>
      </c>
      <c r="F6" s="16">
        <f>COUNTA(E11:E111)</f>
        <v>24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85.416666666666671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17</v>
      </c>
      <c r="E9" s="93" t="s">
        <v>31</v>
      </c>
      <c r="F9" s="93">
        <f>COUNTIF(E11:E100,"&gt;="&amp;F8)</f>
        <v>24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70.833333333333343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170101130003</v>
      </c>
      <c r="C11" s="63">
        <v>25</v>
      </c>
      <c r="D11" s="63"/>
      <c r="E11" s="63">
        <v>43</v>
      </c>
      <c r="F11" s="64"/>
      <c r="G11" s="36" t="s">
        <v>48</v>
      </c>
      <c r="H11" s="4">
        <v>2</v>
      </c>
      <c r="I11" s="4">
        <v>3</v>
      </c>
      <c r="J11" s="99">
        <v>3</v>
      </c>
      <c r="K11" s="99">
        <v>3</v>
      </c>
      <c r="L11" s="4">
        <v>2</v>
      </c>
      <c r="M11" s="99">
        <v>3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2</v>
      </c>
      <c r="W11" s="87"/>
    </row>
    <row r="12" spans="1:23" ht="15.5" x14ac:dyDescent="0.35">
      <c r="A12" s="90">
        <v>2</v>
      </c>
      <c r="B12" s="33">
        <v>170101130004</v>
      </c>
      <c r="C12" s="63">
        <v>30</v>
      </c>
      <c r="D12" s="63"/>
      <c r="E12" s="63">
        <v>46</v>
      </c>
      <c r="F12" s="64"/>
      <c r="G12" s="36" t="s">
        <v>49</v>
      </c>
      <c r="H12" s="97">
        <v>3</v>
      </c>
      <c r="I12" s="97">
        <v>2</v>
      </c>
      <c r="J12" s="99">
        <v>3</v>
      </c>
      <c r="K12" s="99">
        <v>3</v>
      </c>
      <c r="L12" s="97">
        <v>3</v>
      </c>
      <c r="M12" s="99">
        <v>3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170101130007</v>
      </c>
      <c r="C13" s="63">
        <v>29</v>
      </c>
      <c r="D13" s="63"/>
      <c r="E13" s="63">
        <v>45</v>
      </c>
      <c r="F13" s="64"/>
      <c r="G13" s="36" t="s">
        <v>50</v>
      </c>
      <c r="H13" s="97">
        <v>1</v>
      </c>
      <c r="I13" s="97">
        <v>1</v>
      </c>
      <c r="J13" s="99">
        <v>2</v>
      </c>
      <c r="K13" s="99">
        <v>3</v>
      </c>
      <c r="L13" s="97">
        <v>3</v>
      </c>
      <c r="M13" s="99">
        <v>2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170101130009</v>
      </c>
      <c r="C14" s="63">
        <v>27</v>
      </c>
      <c r="D14" s="63"/>
      <c r="E14" s="63">
        <v>42</v>
      </c>
      <c r="F14" s="64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2.6666666666666665</v>
      </c>
      <c r="K14" s="38">
        <f t="shared" si="0"/>
        <v>3</v>
      </c>
      <c r="L14" s="38">
        <f t="shared" si="0"/>
        <v>2.6666666666666665</v>
      </c>
      <c r="M14" s="38">
        <f t="shared" si="0"/>
        <v>2.6666666666666665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90">
        <v>5</v>
      </c>
      <c r="B15" s="33">
        <v>170101130011</v>
      </c>
      <c r="C15" s="63">
        <v>28</v>
      </c>
      <c r="D15" s="63"/>
      <c r="E15" s="63">
        <v>48</v>
      </c>
      <c r="F15" s="64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1.5</v>
      </c>
      <c r="K15" s="40">
        <f t="shared" si="1"/>
        <v>1.6875</v>
      </c>
      <c r="L15" s="40">
        <f t="shared" si="1"/>
        <v>1.5</v>
      </c>
      <c r="M15" s="40">
        <f t="shared" si="1"/>
        <v>1.5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90">
        <v>6</v>
      </c>
      <c r="B16" s="33">
        <v>170101130015</v>
      </c>
      <c r="C16" s="63">
        <v>27</v>
      </c>
      <c r="D16" s="63"/>
      <c r="E16" s="63">
        <v>43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170101130017</v>
      </c>
      <c r="C17" s="63">
        <v>32</v>
      </c>
      <c r="D17" s="63"/>
      <c r="E17" s="63">
        <v>48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170101130018</v>
      </c>
      <c r="C18" s="63">
        <v>32</v>
      </c>
      <c r="D18" s="63"/>
      <c r="E18" s="63">
        <v>48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170101130028</v>
      </c>
      <c r="C19" s="63">
        <v>26</v>
      </c>
      <c r="D19" s="63"/>
      <c r="E19" s="63">
        <v>43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170101130031</v>
      </c>
      <c r="C20" s="63">
        <v>23</v>
      </c>
      <c r="D20" s="63"/>
      <c r="E20" s="63">
        <v>42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170101130035</v>
      </c>
      <c r="C21" s="63">
        <v>25</v>
      </c>
      <c r="D21" s="63"/>
      <c r="E21" s="63">
        <v>42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170301130002</v>
      </c>
      <c r="C22" s="63">
        <v>42</v>
      </c>
      <c r="D22" s="63"/>
      <c r="E22" s="63">
        <v>45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170301130003</v>
      </c>
      <c r="C23" s="63">
        <v>43</v>
      </c>
      <c r="D23" s="63"/>
      <c r="E23" s="63">
        <v>46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170301130005</v>
      </c>
      <c r="C24" s="63">
        <v>39</v>
      </c>
      <c r="D24" s="63"/>
      <c r="E24" s="63">
        <v>40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170301130008</v>
      </c>
      <c r="C25" s="63">
        <v>45</v>
      </c>
      <c r="D25" s="63"/>
      <c r="E25" s="63">
        <v>47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170301130010</v>
      </c>
      <c r="C26" s="63">
        <v>44</v>
      </c>
      <c r="D26" s="63"/>
      <c r="E26" s="63">
        <v>45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170301130011</v>
      </c>
      <c r="C27" s="63">
        <v>45</v>
      </c>
      <c r="D27" s="63"/>
      <c r="E27" s="63">
        <v>34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170301130012</v>
      </c>
      <c r="C28" s="63">
        <v>48</v>
      </c>
      <c r="D28" s="63"/>
      <c r="E28" s="63">
        <v>45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170301130013</v>
      </c>
      <c r="C29" s="63">
        <v>47</v>
      </c>
      <c r="D29" s="63"/>
      <c r="E29" s="63">
        <v>40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170301130014</v>
      </c>
      <c r="C30" s="63">
        <v>41</v>
      </c>
      <c r="D30" s="63"/>
      <c r="E30" s="63">
        <v>37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170301130019</v>
      </c>
      <c r="C31" s="63">
        <v>40</v>
      </c>
      <c r="D31" s="63"/>
      <c r="E31" s="63">
        <v>42</v>
      </c>
      <c r="F31" s="6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170301131021</v>
      </c>
      <c r="C32" s="63">
        <v>46</v>
      </c>
      <c r="D32" s="63"/>
      <c r="E32" s="63">
        <v>43</v>
      </c>
      <c r="F32" s="6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170301131022</v>
      </c>
      <c r="C33" s="63">
        <v>39</v>
      </c>
      <c r="D33" s="63"/>
      <c r="E33" s="63">
        <v>31</v>
      </c>
      <c r="F33" s="6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170101130031</v>
      </c>
      <c r="C34" s="63">
        <v>23</v>
      </c>
      <c r="D34" s="63"/>
      <c r="E34" s="63">
        <v>42</v>
      </c>
      <c r="F34" s="6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J7" sqref="J7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139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140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141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26</v>
      </c>
      <c r="E6" s="92" t="s">
        <v>18</v>
      </c>
      <c r="F6" s="16">
        <f>COUNTA(E11:E111)</f>
        <v>26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41.25</v>
      </c>
      <c r="E8" s="93" t="s">
        <v>27</v>
      </c>
      <c r="F8" s="93">
        <f>(0.55*E10)</f>
        <v>41.25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71</v>
      </c>
      <c r="D9" s="93">
        <f>COUNTIF(C11:C100,"&gt;="&amp;D8)</f>
        <v>26</v>
      </c>
      <c r="E9" s="93" t="s">
        <v>71</v>
      </c>
      <c r="F9" s="93">
        <f>COUNTIF(E11:E100,"&gt;="&amp;F8)</f>
        <v>26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75</v>
      </c>
      <c r="D10" s="93">
        <f>(D9/D6)*100</f>
        <v>100</v>
      </c>
      <c r="E10" s="94">
        <v>75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170301131020</v>
      </c>
      <c r="C11" s="63">
        <v>72</v>
      </c>
      <c r="D11" s="63"/>
      <c r="E11" s="63">
        <v>73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170101130001</v>
      </c>
      <c r="C12" s="63">
        <v>62</v>
      </c>
      <c r="D12" s="63"/>
      <c r="E12" s="63">
        <v>62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170101130008</v>
      </c>
      <c r="C13" s="63">
        <v>68</v>
      </c>
      <c r="D13" s="63"/>
      <c r="E13" s="63">
        <v>78</v>
      </c>
      <c r="F13" s="64"/>
      <c r="G13" s="36" t="s">
        <v>50</v>
      </c>
      <c r="H13" s="97">
        <v>3</v>
      </c>
      <c r="I13" s="97">
        <v>3</v>
      </c>
      <c r="J13" s="99">
        <v>3</v>
      </c>
      <c r="K13" s="99">
        <v>0</v>
      </c>
      <c r="L13" s="97">
        <v>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170101130003</v>
      </c>
      <c r="C14" s="63">
        <v>56</v>
      </c>
      <c r="D14" s="63"/>
      <c r="E14" s="63">
        <v>54</v>
      </c>
      <c r="F14" s="64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0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90">
        <v>5</v>
      </c>
      <c r="B15" s="33">
        <v>170101130004</v>
      </c>
      <c r="C15" s="63">
        <v>56</v>
      </c>
      <c r="D15" s="63"/>
      <c r="E15" s="63">
        <v>54</v>
      </c>
      <c r="F15" s="64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90">
        <v>6</v>
      </c>
      <c r="B16" s="33">
        <v>170101130007</v>
      </c>
      <c r="C16" s="63">
        <v>56</v>
      </c>
      <c r="D16" s="63"/>
      <c r="E16" s="63">
        <v>54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170101130009</v>
      </c>
      <c r="C17" s="63">
        <v>56</v>
      </c>
      <c r="D17" s="63"/>
      <c r="E17" s="63">
        <v>54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170101130011</v>
      </c>
      <c r="C18" s="63">
        <v>56</v>
      </c>
      <c r="D18" s="63"/>
      <c r="E18" s="63">
        <v>54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170101130012</v>
      </c>
      <c r="C19" s="63">
        <v>56</v>
      </c>
      <c r="D19" s="63"/>
      <c r="E19" s="63">
        <v>54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170101130013</v>
      </c>
      <c r="C20" s="63">
        <v>55</v>
      </c>
      <c r="D20" s="63"/>
      <c r="E20" s="63">
        <v>52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170101130014</v>
      </c>
      <c r="C21" s="63">
        <v>55</v>
      </c>
      <c r="D21" s="63"/>
      <c r="E21" s="63">
        <v>52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170101130015</v>
      </c>
      <c r="C22" s="63">
        <v>54</v>
      </c>
      <c r="D22" s="63"/>
      <c r="E22" s="63">
        <v>54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170101130016</v>
      </c>
      <c r="C23" s="63">
        <v>53</v>
      </c>
      <c r="D23" s="63"/>
      <c r="E23" s="63">
        <v>54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170101130017</v>
      </c>
      <c r="C24" s="63">
        <v>55</v>
      </c>
      <c r="D24" s="63"/>
      <c r="E24" s="63">
        <v>54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170101130018</v>
      </c>
      <c r="C25" s="63">
        <v>55</v>
      </c>
      <c r="D25" s="63"/>
      <c r="E25" s="63">
        <v>54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170101130025</v>
      </c>
      <c r="C26" s="63">
        <v>55</v>
      </c>
      <c r="D26" s="63"/>
      <c r="E26" s="63">
        <v>54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170101130026</v>
      </c>
      <c r="C27" s="63">
        <v>55</v>
      </c>
      <c r="D27" s="63"/>
      <c r="E27" s="63">
        <v>54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170101130028</v>
      </c>
      <c r="C28" s="95">
        <v>55</v>
      </c>
      <c r="D28" s="95"/>
      <c r="E28" s="95">
        <v>54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170101130029</v>
      </c>
      <c r="C29" s="95">
        <v>56</v>
      </c>
      <c r="D29" s="95"/>
      <c r="E29" s="95">
        <v>54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170101130031</v>
      </c>
      <c r="C30" s="95">
        <v>56</v>
      </c>
      <c r="D30" s="95"/>
      <c r="E30" s="95">
        <v>54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170101130032</v>
      </c>
      <c r="C31" s="95">
        <v>56</v>
      </c>
      <c r="D31" s="95"/>
      <c r="E31" s="95">
        <v>54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170101130033</v>
      </c>
      <c r="C32" s="95">
        <v>53</v>
      </c>
      <c r="D32" s="95"/>
      <c r="E32" s="95">
        <v>52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170101130035</v>
      </c>
      <c r="C33" s="95">
        <v>53</v>
      </c>
      <c r="D33" s="95"/>
      <c r="E33" s="95">
        <v>54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170101130036</v>
      </c>
      <c r="C34" s="95">
        <v>53</v>
      </c>
      <c r="D34" s="95"/>
      <c r="E34" s="95">
        <v>54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170101130037</v>
      </c>
      <c r="C35" s="95">
        <v>53</v>
      </c>
      <c r="D35" s="95"/>
      <c r="E35" s="95">
        <v>54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170101130038</v>
      </c>
      <c r="C36" s="95">
        <v>53</v>
      </c>
      <c r="D36" s="95"/>
      <c r="E36" s="95">
        <v>54</v>
      </c>
      <c r="F36" s="56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sqref="A1:W32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142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143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144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22</v>
      </c>
      <c r="E6" s="92" t="s">
        <v>18</v>
      </c>
      <c r="F6" s="16">
        <f>COUNTA(E11:E111)</f>
        <v>22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41.25</v>
      </c>
      <c r="E8" s="93" t="s">
        <v>27</v>
      </c>
      <c r="F8" s="93">
        <f>(0.55*E10)</f>
        <v>41.25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64</v>
      </c>
      <c r="D9" s="93">
        <f>COUNTIF(C11:C100,"&gt;="&amp;D8)</f>
        <v>22</v>
      </c>
      <c r="E9" s="93" t="s">
        <v>64</v>
      </c>
      <c r="F9" s="93">
        <f>COUNTIF(E11:E100,"&gt;="&amp;F8)</f>
        <v>22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75</v>
      </c>
      <c r="D10" s="93">
        <f>(D9/D6)*100</f>
        <v>100</v>
      </c>
      <c r="E10" s="94">
        <v>75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170101130003</v>
      </c>
      <c r="C11" s="63">
        <v>58</v>
      </c>
      <c r="D11" s="63"/>
      <c r="E11" s="63">
        <v>51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170101130004</v>
      </c>
      <c r="C12" s="63">
        <v>55</v>
      </c>
      <c r="D12" s="63"/>
      <c r="E12" s="63">
        <v>54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170101130007</v>
      </c>
      <c r="C13" s="63">
        <v>57</v>
      </c>
      <c r="D13" s="63"/>
      <c r="E13" s="63">
        <v>59</v>
      </c>
      <c r="F13" s="64"/>
      <c r="G13" s="36" t="s">
        <v>50</v>
      </c>
      <c r="H13" s="97">
        <v>3</v>
      </c>
      <c r="I13" s="97">
        <v>3</v>
      </c>
      <c r="J13" s="99">
        <v>3</v>
      </c>
      <c r="K13" s="99">
        <v>0</v>
      </c>
      <c r="L13" s="97">
        <v>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3</v>
      </c>
      <c r="W13" s="87"/>
    </row>
    <row r="14" spans="1:23" ht="15.5" x14ac:dyDescent="0.35">
      <c r="A14" s="90">
        <v>4</v>
      </c>
      <c r="B14" s="33">
        <v>170101130008</v>
      </c>
      <c r="C14" s="63">
        <v>56</v>
      </c>
      <c r="D14" s="63"/>
      <c r="E14" s="63">
        <v>51</v>
      </c>
      <c r="F14" s="64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0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3</v>
      </c>
      <c r="W14" s="87"/>
    </row>
    <row r="15" spans="1:23" ht="15.5" x14ac:dyDescent="0.35">
      <c r="A15" s="90">
        <v>5</v>
      </c>
      <c r="B15" s="33">
        <v>170101130009</v>
      </c>
      <c r="C15" s="63">
        <v>57</v>
      </c>
      <c r="D15" s="63"/>
      <c r="E15" s="63">
        <v>53</v>
      </c>
      <c r="F15" s="64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1.6875</v>
      </c>
      <c r="W15" s="87"/>
    </row>
    <row r="16" spans="1:23" x14ac:dyDescent="0.35">
      <c r="A16" s="90">
        <v>6</v>
      </c>
      <c r="B16" s="33">
        <v>170101130011</v>
      </c>
      <c r="C16" s="63">
        <v>56</v>
      </c>
      <c r="D16" s="63"/>
      <c r="E16" s="63">
        <v>52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170101130012</v>
      </c>
      <c r="C17" s="63">
        <v>54</v>
      </c>
      <c r="D17" s="63"/>
      <c r="E17" s="63">
        <v>54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170101130013</v>
      </c>
      <c r="C18" s="63">
        <v>58</v>
      </c>
      <c r="D18" s="63"/>
      <c r="E18" s="63">
        <v>63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170101130014</v>
      </c>
      <c r="C19" s="63">
        <v>56</v>
      </c>
      <c r="D19" s="63"/>
      <c r="E19" s="63">
        <v>58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170101130015</v>
      </c>
      <c r="C20" s="63">
        <v>57</v>
      </c>
      <c r="D20" s="63"/>
      <c r="E20" s="63">
        <v>58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170101130016</v>
      </c>
      <c r="C21" s="63">
        <v>57</v>
      </c>
      <c r="D21" s="63"/>
      <c r="E21" s="63">
        <v>54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170101130017</v>
      </c>
      <c r="C22" s="63">
        <v>59</v>
      </c>
      <c r="D22" s="63"/>
      <c r="E22" s="63">
        <v>59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170101130018</v>
      </c>
      <c r="C23" s="63">
        <v>59</v>
      </c>
      <c r="D23" s="63"/>
      <c r="E23" s="63">
        <v>63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170101130028</v>
      </c>
      <c r="C24" s="63">
        <v>58</v>
      </c>
      <c r="D24" s="63"/>
      <c r="E24" s="63">
        <v>57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170101130029</v>
      </c>
      <c r="C25" s="63">
        <v>60</v>
      </c>
      <c r="D25" s="63"/>
      <c r="E25" s="63">
        <v>51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170101130031</v>
      </c>
      <c r="C26" s="63">
        <v>58</v>
      </c>
      <c r="D26" s="63"/>
      <c r="E26" s="63">
        <v>52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170101130032</v>
      </c>
      <c r="C27" s="63">
        <v>55</v>
      </c>
      <c r="D27" s="63"/>
      <c r="E27" s="63">
        <v>50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170101130033</v>
      </c>
      <c r="C28" s="95">
        <v>53</v>
      </c>
      <c r="D28" s="95"/>
      <c r="E28" s="95">
        <v>47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170101130035</v>
      </c>
      <c r="C29" s="95">
        <v>56</v>
      </c>
      <c r="D29" s="95"/>
      <c r="E29" s="95">
        <v>54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170101130036</v>
      </c>
      <c r="C30" s="95">
        <v>57</v>
      </c>
      <c r="D30" s="95"/>
      <c r="E30" s="95">
        <v>48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170101130037</v>
      </c>
      <c r="C31" s="95">
        <v>57</v>
      </c>
      <c r="D31" s="95"/>
      <c r="E31" s="95">
        <v>50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170101130038</v>
      </c>
      <c r="C32" s="95">
        <v>60</v>
      </c>
      <c r="D32" s="95"/>
      <c r="E32" s="95">
        <v>66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activeCell="B9" sqref="B9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145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146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147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42</v>
      </c>
      <c r="E6" s="92" t="s">
        <v>18</v>
      </c>
      <c r="F6" s="16">
        <f>COUNTA(E11:E111)</f>
        <v>42</v>
      </c>
      <c r="G6" s="4" t="s">
        <v>19</v>
      </c>
      <c r="H6" s="17">
        <f>F10</f>
        <v>61.904761904761905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80.952380952380949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42</v>
      </c>
      <c r="E9" s="93" t="s">
        <v>31</v>
      </c>
      <c r="F9" s="93">
        <f>COUNTIF(E11:E100,"&gt;="&amp;F8)</f>
        <v>26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61.904761904761905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170101130001</v>
      </c>
      <c r="C11" s="63">
        <v>42</v>
      </c>
      <c r="D11" s="63"/>
      <c r="E11" s="63">
        <v>28</v>
      </c>
      <c r="F11" s="64"/>
      <c r="G11" s="36" t="s">
        <v>48</v>
      </c>
      <c r="H11" s="4">
        <v>2</v>
      </c>
      <c r="I11" s="4">
        <v>3</v>
      </c>
      <c r="J11" s="99">
        <v>3</v>
      </c>
      <c r="K11" s="99">
        <v>3</v>
      </c>
      <c r="L11" s="4">
        <v>2</v>
      </c>
      <c r="M11" s="99">
        <v>3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</row>
    <row r="12" spans="1:23" ht="25" customHeight="1" x14ac:dyDescent="0.35">
      <c r="A12" s="90">
        <v>2</v>
      </c>
      <c r="B12" s="33">
        <v>170101130003</v>
      </c>
      <c r="C12" s="63">
        <v>37</v>
      </c>
      <c r="D12" s="63"/>
      <c r="E12" s="63">
        <v>29</v>
      </c>
      <c r="F12" s="64"/>
      <c r="G12" s="36" t="s">
        <v>49</v>
      </c>
      <c r="H12" s="97">
        <v>3</v>
      </c>
      <c r="I12" s="97">
        <v>1</v>
      </c>
      <c r="J12" s="99">
        <v>2</v>
      </c>
      <c r="K12" s="99">
        <v>2</v>
      </c>
      <c r="L12" s="97">
        <v>3</v>
      </c>
      <c r="M12" s="99">
        <v>3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3</v>
      </c>
    </row>
    <row r="13" spans="1:23" ht="25" customHeight="1" x14ac:dyDescent="0.35">
      <c r="A13" s="90">
        <v>3</v>
      </c>
      <c r="B13" s="33">
        <v>170101130004</v>
      </c>
      <c r="C13" s="63">
        <v>42</v>
      </c>
      <c r="D13" s="63"/>
      <c r="E13" s="63">
        <v>27</v>
      </c>
      <c r="F13" s="64"/>
      <c r="G13" s="36" t="s">
        <v>50</v>
      </c>
      <c r="H13" s="97">
        <v>1</v>
      </c>
      <c r="I13" s="97">
        <v>1</v>
      </c>
      <c r="J13" s="99">
        <v>1</v>
      </c>
      <c r="K13" s="99">
        <v>2</v>
      </c>
      <c r="L13" s="97">
        <v>1</v>
      </c>
      <c r="M13" s="99">
        <v>2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170101130007</v>
      </c>
      <c r="C14" s="63">
        <v>40</v>
      </c>
      <c r="D14" s="63"/>
      <c r="E14" s="63">
        <v>26</v>
      </c>
      <c r="F14" s="64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2.3333333333333335</v>
      </c>
      <c r="L14" s="38">
        <f t="shared" si="0"/>
        <v>2</v>
      </c>
      <c r="M14" s="38">
        <f t="shared" si="0"/>
        <v>2.6666666666666665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90">
        <v>5</v>
      </c>
      <c r="B15" s="33">
        <v>170101130008</v>
      </c>
      <c r="C15" s="63">
        <v>45</v>
      </c>
      <c r="D15" s="63"/>
      <c r="E15" s="63">
        <v>32</v>
      </c>
      <c r="F15" s="64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1.3125</v>
      </c>
      <c r="L15" s="40">
        <f t="shared" si="1"/>
        <v>1.125</v>
      </c>
      <c r="M15" s="40">
        <f t="shared" si="1"/>
        <v>1.5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90">
        <v>6</v>
      </c>
      <c r="B16" s="33">
        <v>170101130009</v>
      </c>
      <c r="C16" s="63">
        <v>39</v>
      </c>
      <c r="D16" s="63"/>
      <c r="E16" s="63">
        <v>30</v>
      </c>
      <c r="F16" s="64"/>
    </row>
    <row r="17" spans="1:22" ht="41" customHeight="1" x14ac:dyDescent="0.35">
      <c r="A17" s="90">
        <v>7</v>
      </c>
      <c r="B17" s="33">
        <v>170101130011</v>
      </c>
      <c r="C17" s="63">
        <v>39</v>
      </c>
      <c r="D17" s="63"/>
      <c r="E17" s="63">
        <v>35</v>
      </c>
      <c r="F17" s="64"/>
    </row>
    <row r="18" spans="1:22" ht="25" customHeight="1" x14ac:dyDescent="0.35">
      <c r="A18" s="90">
        <v>8</v>
      </c>
      <c r="B18" s="33">
        <v>170101130013</v>
      </c>
      <c r="C18" s="63">
        <v>43</v>
      </c>
      <c r="D18" s="63"/>
      <c r="E18" s="63">
        <v>33</v>
      </c>
      <c r="F18" s="64"/>
    </row>
    <row r="19" spans="1:22" ht="25" customHeight="1" x14ac:dyDescent="0.35">
      <c r="A19" s="90">
        <v>9</v>
      </c>
      <c r="B19" s="33">
        <v>170101130014</v>
      </c>
      <c r="C19" s="63">
        <v>40</v>
      </c>
      <c r="D19" s="63"/>
      <c r="E19" s="63">
        <v>33</v>
      </c>
      <c r="F19" s="64"/>
    </row>
    <row r="20" spans="1:22" ht="25" customHeight="1" x14ac:dyDescent="0.35">
      <c r="A20" s="90">
        <v>10</v>
      </c>
      <c r="B20" s="33">
        <v>170101130015</v>
      </c>
      <c r="C20" s="63">
        <v>41</v>
      </c>
      <c r="D20" s="63"/>
      <c r="E20" s="63">
        <v>32</v>
      </c>
      <c r="F20" s="64"/>
      <c r="J20" s="100"/>
      <c r="K20" s="100"/>
    </row>
    <row r="21" spans="1:22" ht="31.5" customHeight="1" x14ac:dyDescent="0.35">
      <c r="A21" s="90">
        <v>11</v>
      </c>
      <c r="B21" s="33">
        <v>170101130016</v>
      </c>
      <c r="C21" s="63">
        <v>43</v>
      </c>
      <c r="D21" s="63"/>
      <c r="E21" s="63">
        <v>32</v>
      </c>
      <c r="F21" s="6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170101130017</v>
      </c>
      <c r="C22" s="63">
        <v>47</v>
      </c>
      <c r="D22" s="63"/>
      <c r="E22" s="63">
        <v>37</v>
      </c>
      <c r="F22" s="6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170101130018</v>
      </c>
      <c r="C23" s="63">
        <v>48</v>
      </c>
      <c r="D23" s="63"/>
      <c r="E23" s="63">
        <v>44</v>
      </c>
      <c r="F23" s="6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170101130025</v>
      </c>
      <c r="C24" s="63">
        <v>36</v>
      </c>
      <c r="D24" s="63"/>
      <c r="E24" s="63">
        <v>23</v>
      </c>
      <c r="F24" s="6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170101130026</v>
      </c>
      <c r="C25" s="63">
        <v>42</v>
      </c>
      <c r="D25" s="63"/>
      <c r="E25" s="63">
        <v>31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170101130028</v>
      </c>
      <c r="C26" s="63">
        <v>34</v>
      </c>
      <c r="D26" s="63"/>
      <c r="E26" s="63">
        <v>27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170101130029</v>
      </c>
      <c r="C27" s="63">
        <v>34</v>
      </c>
      <c r="D27" s="63"/>
      <c r="E27" s="63">
        <v>24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170101130031</v>
      </c>
      <c r="C28" s="63">
        <v>34</v>
      </c>
      <c r="D28" s="63"/>
      <c r="E28" s="63">
        <v>23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170101130032</v>
      </c>
      <c r="C29" s="63">
        <v>37</v>
      </c>
      <c r="D29" s="63"/>
      <c r="E29" s="63">
        <v>27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170101130035</v>
      </c>
      <c r="C30" s="63">
        <v>33</v>
      </c>
      <c r="D30" s="63"/>
      <c r="E30" s="63">
        <v>24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170101130036</v>
      </c>
      <c r="C31" s="63">
        <v>36</v>
      </c>
      <c r="D31" s="63"/>
      <c r="E31" s="63">
        <v>28</v>
      </c>
      <c r="F31" s="6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170101130037</v>
      </c>
      <c r="C32" s="63">
        <v>39</v>
      </c>
      <c r="D32" s="63"/>
      <c r="E32" s="63">
        <v>37</v>
      </c>
      <c r="F32" s="6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170101130038</v>
      </c>
      <c r="C33" s="63">
        <v>48</v>
      </c>
      <c r="D33" s="63"/>
      <c r="E33" s="63">
        <v>32</v>
      </c>
      <c r="F33" s="6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170101130033</v>
      </c>
      <c r="C34" s="63">
        <v>34</v>
      </c>
      <c r="D34" s="63"/>
      <c r="E34" s="63">
        <v>21</v>
      </c>
      <c r="F34" s="6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170101130012</v>
      </c>
      <c r="C35" s="63">
        <v>34</v>
      </c>
      <c r="D35" s="63"/>
      <c r="E35" s="63">
        <v>22</v>
      </c>
      <c r="F35" s="6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170301130001</v>
      </c>
      <c r="C36" s="63">
        <v>46</v>
      </c>
      <c r="D36" s="63"/>
      <c r="E36" s="63">
        <v>30</v>
      </c>
      <c r="F36" s="64"/>
    </row>
    <row r="37" spans="1:23" ht="25" customHeight="1" x14ac:dyDescent="0.35">
      <c r="A37" s="90">
        <v>27</v>
      </c>
      <c r="B37" s="33">
        <v>170301130002</v>
      </c>
      <c r="C37" s="63">
        <v>45</v>
      </c>
      <c r="D37" s="63"/>
      <c r="E37" s="63">
        <v>22</v>
      </c>
      <c r="F37" s="64"/>
    </row>
    <row r="38" spans="1:23" ht="25" customHeight="1" x14ac:dyDescent="0.35">
      <c r="A38" s="90">
        <v>28</v>
      </c>
      <c r="B38" s="33">
        <v>170301130003</v>
      </c>
      <c r="C38" s="63">
        <v>48</v>
      </c>
      <c r="D38" s="63"/>
      <c r="E38" s="63">
        <v>34</v>
      </c>
      <c r="F38" s="6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170301130004</v>
      </c>
      <c r="C39" s="63">
        <v>49</v>
      </c>
      <c r="D39" s="63"/>
      <c r="E39" s="63">
        <v>37</v>
      </c>
      <c r="F39" s="6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170301130005</v>
      </c>
      <c r="C40" s="63">
        <v>42</v>
      </c>
      <c r="D40" s="63"/>
      <c r="E40" s="63">
        <v>27</v>
      </c>
      <c r="F40" s="6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170301130006</v>
      </c>
      <c r="C41" s="63">
        <v>49</v>
      </c>
      <c r="D41" s="63"/>
      <c r="E41" s="63">
        <v>30</v>
      </c>
      <c r="F41" s="6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170301130008</v>
      </c>
      <c r="C42" s="63">
        <v>48</v>
      </c>
      <c r="D42" s="63"/>
      <c r="E42" s="63">
        <v>31</v>
      </c>
      <c r="F42" s="6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170301130010</v>
      </c>
      <c r="C43" s="63">
        <v>43</v>
      </c>
      <c r="D43" s="63"/>
      <c r="E43" s="63">
        <v>27</v>
      </c>
      <c r="F43" s="6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170301130011</v>
      </c>
      <c r="C44" s="63">
        <v>44</v>
      </c>
      <c r="D44" s="63"/>
      <c r="E44" s="63">
        <v>33</v>
      </c>
      <c r="F44" s="6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170301130012</v>
      </c>
      <c r="C45" s="63">
        <v>48</v>
      </c>
      <c r="D45" s="63"/>
      <c r="E45" s="63">
        <v>38</v>
      </c>
      <c r="F45" s="6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170301130013</v>
      </c>
      <c r="C46" s="63">
        <v>46</v>
      </c>
      <c r="D46" s="63"/>
      <c r="E46" s="63">
        <v>29</v>
      </c>
      <c r="F46" s="6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170301130014</v>
      </c>
      <c r="C47" s="63">
        <v>43</v>
      </c>
      <c r="D47" s="63"/>
      <c r="E47" s="63">
        <v>28</v>
      </c>
      <c r="F47" s="6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>
        <v>170301130015</v>
      </c>
      <c r="C48" s="63">
        <v>47</v>
      </c>
      <c r="D48" s="63"/>
      <c r="E48" s="63">
        <v>31</v>
      </c>
      <c r="F48" s="64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>
        <v>170301130019</v>
      </c>
      <c r="C49" s="63">
        <v>42</v>
      </c>
      <c r="D49" s="63"/>
      <c r="E49" s="63">
        <v>26</v>
      </c>
      <c r="F49" s="64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90">
        <v>40</v>
      </c>
      <c r="B50" s="33">
        <v>170301131020</v>
      </c>
      <c r="C50" s="63">
        <v>44</v>
      </c>
      <c r="D50" s="63"/>
      <c r="E50" s="63">
        <v>30</v>
      </c>
      <c r="F50" s="64"/>
    </row>
    <row r="51" spans="1:22" ht="25" customHeight="1" x14ac:dyDescent="0.35">
      <c r="A51" s="90">
        <v>41</v>
      </c>
      <c r="B51" s="33">
        <v>170301131021</v>
      </c>
      <c r="C51" s="63">
        <v>45</v>
      </c>
      <c r="D51" s="63"/>
      <c r="E51" s="63">
        <v>27</v>
      </c>
      <c r="F51" s="64"/>
    </row>
    <row r="52" spans="1:22" ht="25" customHeight="1" x14ac:dyDescent="0.35">
      <c r="A52" s="90">
        <v>42</v>
      </c>
      <c r="B52" s="33">
        <v>170301131022</v>
      </c>
      <c r="C52" s="63">
        <v>40</v>
      </c>
      <c r="D52" s="63"/>
      <c r="E52" s="63">
        <v>27</v>
      </c>
      <c r="F52" s="64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95"/>
      <c r="D63" s="95"/>
      <c r="E63" s="95"/>
      <c r="F63" s="56"/>
    </row>
    <row r="64" spans="1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148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149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150</v>
      </c>
      <c r="B5" s="116"/>
      <c r="C5" s="116"/>
      <c r="D5" s="116"/>
      <c r="E5" s="116"/>
      <c r="F5" s="3"/>
      <c r="G5" s="4" t="s">
        <v>14</v>
      </c>
      <c r="H5" s="11">
        <f>D10</f>
        <v>87.5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24</v>
      </c>
      <c r="E6" s="92" t="s">
        <v>18</v>
      </c>
      <c r="F6" s="16">
        <f>COUNTA(E11:E111)</f>
        <v>24</v>
      </c>
      <c r="G6" s="4" t="s">
        <v>19</v>
      </c>
      <c r="H6" s="17">
        <f>F10</f>
        <v>75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81.25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33</v>
      </c>
      <c r="E8" s="93" t="s">
        <v>27</v>
      </c>
      <c r="F8" s="93">
        <f>(0.55*E10)</f>
        <v>22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71</v>
      </c>
      <c r="D9" s="93">
        <f>COUNTIF(C11:C100,"&gt;="&amp;D8)</f>
        <v>21</v>
      </c>
      <c r="E9" s="93" t="s">
        <v>71</v>
      </c>
      <c r="F9" s="93">
        <f>COUNTIF(E11:E100,"&gt;="&amp;F8)</f>
        <v>18</v>
      </c>
      <c r="H9" s="100"/>
      <c r="I9" s="100"/>
    </row>
    <row r="10" spans="1:23" ht="25" customHeight="1" x14ac:dyDescent="0.35">
      <c r="B10" s="91" t="s">
        <v>32</v>
      </c>
      <c r="C10" s="93">
        <v>60</v>
      </c>
      <c r="D10" s="93">
        <f>(D9/D6)*100</f>
        <v>87.5</v>
      </c>
      <c r="E10" s="94">
        <v>40</v>
      </c>
      <c r="F10" s="93">
        <f>(F9/F6)*100</f>
        <v>75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170101130005</v>
      </c>
      <c r="C11" s="50">
        <v>0</v>
      </c>
      <c r="D11" s="50"/>
      <c r="E11" s="50">
        <v>0</v>
      </c>
      <c r="F11" s="51"/>
      <c r="G11" s="36" t="s">
        <v>48</v>
      </c>
      <c r="H11" s="4">
        <v>0</v>
      </c>
      <c r="I11" s="4">
        <v>0</v>
      </c>
      <c r="J11" s="4">
        <v>0</v>
      </c>
      <c r="K11" s="4">
        <v>0</v>
      </c>
      <c r="L11" s="4">
        <v>3</v>
      </c>
      <c r="M11" s="4">
        <v>0</v>
      </c>
      <c r="N11" s="4">
        <v>0</v>
      </c>
      <c r="O11" s="4">
        <v>0</v>
      </c>
      <c r="P11" s="4">
        <v>2</v>
      </c>
      <c r="Q11" s="4">
        <v>0</v>
      </c>
      <c r="R11" s="4">
        <v>3</v>
      </c>
      <c r="S11" s="4">
        <v>2</v>
      </c>
      <c r="T11" s="99">
        <v>2</v>
      </c>
      <c r="U11" s="99">
        <v>0</v>
      </c>
      <c r="V11" s="99">
        <v>3</v>
      </c>
    </row>
    <row r="12" spans="1:23" ht="25" customHeight="1" x14ac:dyDescent="0.35">
      <c r="A12" s="90">
        <v>2</v>
      </c>
      <c r="B12" s="33">
        <v>170101130013</v>
      </c>
      <c r="C12" s="50">
        <v>52</v>
      </c>
      <c r="D12" s="50"/>
      <c r="E12" s="50">
        <v>35</v>
      </c>
      <c r="F12" s="51"/>
      <c r="G12" s="36" t="s">
        <v>49</v>
      </c>
      <c r="H12" s="97">
        <v>0</v>
      </c>
      <c r="I12" s="97">
        <v>0</v>
      </c>
      <c r="J12" s="97">
        <v>0</v>
      </c>
      <c r="K12" s="97">
        <v>0</v>
      </c>
      <c r="L12" s="97">
        <v>3</v>
      </c>
      <c r="M12" s="97">
        <v>0</v>
      </c>
      <c r="N12" s="97">
        <v>0</v>
      </c>
      <c r="O12" s="97">
        <v>0</v>
      </c>
      <c r="P12" s="97">
        <v>2</v>
      </c>
      <c r="Q12" s="97">
        <v>0</v>
      </c>
      <c r="R12" s="97">
        <v>3</v>
      </c>
      <c r="S12" s="97">
        <v>3</v>
      </c>
      <c r="T12" s="99">
        <v>2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170101130017</v>
      </c>
      <c r="C13" s="50">
        <v>55</v>
      </c>
      <c r="D13" s="50"/>
      <c r="E13" s="50">
        <v>32</v>
      </c>
      <c r="F13" s="51"/>
      <c r="G13" s="36" t="s">
        <v>50</v>
      </c>
      <c r="H13" s="97">
        <v>0</v>
      </c>
      <c r="I13" s="97">
        <v>0</v>
      </c>
      <c r="J13" s="97">
        <v>0</v>
      </c>
      <c r="K13" s="97">
        <v>0</v>
      </c>
      <c r="L13" s="97">
        <v>1</v>
      </c>
      <c r="M13" s="97">
        <v>0</v>
      </c>
      <c r="N13" s="97">
        <v>0</v>
      </c>
      <c r="O13" s="97">
        <v>0</v>
      </c>
      <c r="P13" s="97">
        <v>1</v>
      </c>
      <c r="Q13" s="97">
        <v>0</v>
      </c>
      <c r="R13" s="97">
        <v>1</v>
      </c>
      <c r="S13" s="97">
        <v>1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170101130019</v>
      </c>
      <c r="C14" s="50">
        <v>0</v>
      </c>
      <c r="D14" s="50"/>
      <c r="E14" s="50">
        <v>0</v>
      </c>
      <c r="F14" s="51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2.3333333333333335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1.6666666666666667</v>
      </c>
      <c r="Q14" s="38">
        <f t="shared" si="0"/>
        <v>0</v>
      </c>
      <c r="R14" s="38">
        <f t="shared" si="0"/>
        <v>2.3333333333333335</v>
      </c>
      <c r="S14" s="38">
        <f t="shared" si="0"/>
        <v>2</v>
      </c>
      <c r="T14" s="38">
        <f t="shared" si="0"/>
        <v>2</v>
      </c>
      <c r="U14" s="38">
        <f t="shared" si="0"/>
        <v>0</v>
      </c>
      <c r="V14" s="38">
        <f t="shared" si="0"/>
        <v>2.3333333333333335</v>
      </c>
    </row>
    <row r="15" spans="1:23" ht="38" customHeight="1" x14ac:dyDescent="0.35">
      <c r="A15" s="90">
        <v>5</v>
      </c>
      <c r="B15" s="33">
        <v>170101130020</v>
      </c>
      <c r="C15" s="50">
        <v>39</v>
      </c>
      <c r="D15" s="50"/>
      <c r="E15" s="50">
        <v>15</v>
      </c>
      <c r="F15" s="51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1.3125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0.9375</v>
      </c>
      <c r="Q15" s="40">
        <f t="shared" si="1"/>
        <v>0</v>
      </c>
      <c r="R15" s="40">
        <f t="shared" si="1"/>
        <v>1.3125</v>
      </c>
      <c r="S15" s="38">
        <f>AVERAGE(S12:S13)</f>
        <v>2</v>
      </c>
      <c r="T15" s="38">
        <f>AVERAGE(T12:T13)</f>
        <v>2</v>
      </c>
      <c r="U15" s="40">
        <f t="shared" si="1"/>
        <v>0</v>
      </c>
      <c r="V15" s="40">
        <f t="shared" si="1"/>
        <v>1.3125</v>
      </c>
    </row>
    <row r="16" spans="1:23" ht="25" customHeight="1" x14ac:dyDescent="0.35">
      <c r="A16" s="90">
        <v>6</v>
      </c>
      <c r="B16" s="33">
        <v>170101130026</v>
      </c>
      <c r="C16" s="50">
        <v>50</v>
      </c>
      <c r="D16" s="50"/>
      <c r="E16" s="50">
        <v>38</v>
      </c>
      <c r="F16" s="51"/>
    </row>
    <row r="17" spans="1:22" ht="41" customHeight="1" x14ac:dyDescent="0.35">
      <c r="A17" s="90">
        <v>7</v>
      </c>
      <c r="B17" s="33">
        <v>170101130028</v>
      </c>
      <c r="C17" s="50">
        <v>38</v>
      </c>
      <c r="D17" s="50"/>
      <c r="E17" s="50">
        <v>33</v>
      </c>
      <c r="F17" s="51"/>
    </row>
    <row r="18" spans="1:22" ht="25" customHeight="1" x14ac:dyDescent="0.35">
      <c r="A18" s="90">
        <v>8</v>
      </c>
      <c r="B18" s="33">
        <v>170101130029</v>
      </c>
      <c r="C18" s="50">
        <v>39</v>
      </c>
      <c r="D18" s="50"/>
      <c r="E18" s="50">
        <v>22</v>
      </c>
      <c r="F18" s="51"/>
    </row>
    <row r="19" spans="1:22" ht="25" customHeight="1" x14ac:dyDescent="0.35">
      <c r="A19" s="90">
        <v>9</v>
      </c>
      <c r="B19" s="33">
        <v>170101130030</v>
      </c>
      <c r="C19" s="50">
        <v>0</v>
      </c>
      <c r="D19" s="50"/>
      <c r="E19" s="50">
        <v>0</v>
      </c>
      <c r="F19" s="51"/>
    </row>
    <row r="20" spans="1:22" ht="25" customHeight="1" x14ac:dyDescent="0.35">
      <c r="A20" s="90">
        <v>10</v>
      </c>
      <c r="B20" s="33">
        <v>170101130031</v>
      </c>
      <c r="C20" s="50">
        <v>38</v>
      </c>
      <c r="D20" s="50"/>
      <c r="E20" s="50">
        <v>32</v>
      </c>
      <c r="F20" s="51"/>
      <c r="J20" s="100"/>
      <c r="K20" s="100"/>
    </row>
    <row r="21" spans="1:22" ht="31.5" customHeight="1" x14ac:dyDescent="0.35">
      <c r="A21" s="90">
        <v>11</v>
      </c>
      <c r="B21" s="33">
        <v>170101130032</v>
      </c>
      <c r="C21" s="50">
        <v>40</v>
      </c>
      <c r="D21" s="50"/>
      <c r="E21" s="50">
        <v>29</v>
      </c>
      <c r="F21" s="51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170101130035</v>
      </c>
      <c r="C22" s="50">
        <v>39</v>
      </c>
      <c r="D22" s="50"/>
      <c r="E22" s="50">
        <v>26</v>
      </c>
      <c r="F22" s="51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170101130036</v>
      </c>
      <c r="C23" s="50">
        <v>39</v>
      </c>
      <c r="D23" s="50"/>
      <c r="E23" s="50">
        <v>26</v>
      </c>
      <c r="F23" s="51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170101130037</v>
      </c>
      <c r="C24" s="50">
        <v>40</v>
      </c>
      <c r="D24" s="50"/>
      <c r="E24" s="50">
        <v>34</v>
      </c>
      <c r="F24" s="5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170101130004</v>
      </c>
      <c r="C25" s="50">
        <v>50</v>
      </c>
      <c r="D25" s="50"/>
      <c r="E25" s="50">
        <v>26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170101130007</v>
      </c>
      <c r="C26" s="50">
        <v>47</v>
      </c>
      <c r="D26" s="50"/>
      <c r="E26" s="50">
        <v>24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170101130009</v>
      </c>
      <c r="C27" s="50">
        <v>48</v>
      </c>
      <c r="D27" s="50"/>
      <c r="E27" s="50">
        <v>26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170101130011</v>
      </c>
      <c r="C28" s="50">
        <v>40</v>
      </c>
      <c r="D28" s="50"/>
      <c r="E28" s="50">
        <v>23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170101130012</v>
      </c>
      <c r="C29" s="50">
        <v>37</v>
      </c>
      <c r="D29" s="50"/>
      <c r="E29" s="50">
        <v>21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170101130014</v>
      </c>
      <c r="C30" s="50">
        <v>42</v>
      </c>
      <c r="D30" s="50"/>
      <c r="E30" s="50">
        <v>30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170101130015</v>
      </c>
      <c r="C31" s="50">
        <v>47</v>
      </c>
      <c r="D31" s="50"/>
      <c r="E31" s="50">
        <v>28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170101130016</v>
      </c>
      <c r="C32" s="50">
        <v>46</v>
      </c>
      <c r="D32" s="50"/>
      <c r="E32" s="50">
        <v>19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170101130018</v>
      </c>
      <c r="C33" s="50">
        <v>55</v>
      </c>
      <c r="D33" s="50"/>
      <c r="E33" s="50">
        <v>34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170101130038</v>
      </c>
      <c r="C34" s="50">
        <v>53</v>
      </c>
      <c r="D34" s="50"/>
      <c r="E34" s="50">
        <v>31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B35" s="33"/>
      <c r="C35" s="95"/>
      <c r="D35" s="95"/>
      <c r="E35" s="9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B36" s="33"/>
      <c r="C36" s="95"/>
      <c r="D36" s="95"/>
      <c r="E36" s="95"/>
      <c r="F36" s="56"/>
    </row>
    <row r="37" spans="1:23" ht="25" customHeight="1" x14ac:dyDescent="0.35">
      <c r="B37" s="33"/>
      <c r="C37" s="95"/>
      <c r="D37" s="95"/>
      <c r="E37" s="95"/>
      <c r="F37" s="56"/>
    </row>
    <row r="38" spans="1:23" ht="25" customHeight="1" x14ac:dyDescent="0.35">
      <c r="B38" s="33"/>
      <c r="C38" s="95"/>
      <c r="D38" s="95"/>
      <c r="E38" s="9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B39" s="33"/>
      <c r="C39" s="95"/>
      <c r="D39" s="95"/>
      <c r="E39" s="9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B40" s="33"/>
      <c r="C40" s="95"/>
      <c r="D40" s="95"/>
      <c r="E40" s="9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B41" s="33"/>
      <c r="C41" s="95"/>
      <c r="D41" s="95"/>
      <c r="E41" s="9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sqref="A1:W29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151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152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153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19</v>
      </c>
      <c r="E6" s="92" t="s">
        <v>18</v>
      </c>
      <c r="F6" s="16">
        <f>COUNTA(E11:E111)</f>
        <v>19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64</v>
      </c>
      <c r="D9" s="93">
        <f>COUNTIF(C11:C100,"&gt;="&amp;D8)</f>
        <v>19</v>
      </c>
      <c r="E9" s="93" t="s">
        <v>64</v>
      </c>
      <c r="F9" s="93">
        <f>COUNTIF(E11:E100,"&gt;="&amp;F8)</f>
        <v>19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63">
        <v>46</v>
      </c>
      <c r="D11" s="63"/>
      <c r="E11" s="63">
        <v>38</v>
      </c>
      <c r="F11" s="64"/>
      <c r="G11" s="36" t="s">
        <v>48</v>
      </c>
      <c r="H11" s="4">
        <v>2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170301130004</v>
      </c>
      <c r="C12" s="63">
        <v>48</v>
      </c>
      <c r="D12" s="63"/>
      <c r="E12" s="63">
        <v>43</v>
      </c>
      <c r="F12" s="64"/>
      <c r="G12" s="36" t="s">
        <v>49</v>
      </c>
      <c r="H12" s="97">
        <v>3</v>
      </c>
      <c r="I12" s="97">
        <v>3</v>
      </c>
      <c r="J12" s="99">
        <v>2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170301130006</v>
      </c>
      <c r="C13" s="63">
        <v>46</v>
      </c>
      <c r="D13" s="63"/>
      <c r="E13" s="63">
        <v>45</v>
      </c>
      <c r="F13" s="64"/>
      <c r="G13" s="37" t="s">
        <v>51</v>
      </c>
      <c r="H13" s="38">
        <f t="shared" ref="H13:V13" si="0">AVERAGE(H11:H12)</f>
        <v>2.5</v>
      </c>
      <c r="I13" s="38">
        <f t="shared" si="0"/>
        <v>3</v>
      </c>
      <c r="J13" s="38">
        <f t="shared" si="0"/>
        <v>2.5</v>
      </c>
      <c r="K13" s="38">
        <f t="shared" si="0"/>
        <v>0</v>
      </c>
      <c r="L13" s="38">
        <f t="shared" si="0"/>
        <v>3</v>
      </c>
      <c r="M13" s="38">
        <f t="shared" si="0"/>
        <v>0</v>
      </c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2.5</v>
      </c>
      <c r="U13" s="38">
        <f t="shared" si="0"/>
        <v>0</v>
      </c>
      <c r="V13" s="38">
        <f t="shared" si="0"/>
        <v>2.5</v>
      </c>
      <c r="W13" s="87"/>
    </row>
    <row r="14" spans="1:23" ht="15.5" x14ac:dyDescent="0.35">
      <c r="A14" s="90">
        <v>4</v>
      </c>
      <c r="B14" s="33">
        <v>170301130015</v>
      </c>
      <c r="C14" s="63">
        <v>46</v>
      </c>
      <c r="D14" s="63"/>
      <c r="E14" s="63">
        <v>42</v>
      </c>
      <c r="F14" s="64"/>
      <c r="G14" s="39" t="s">
        <v>52</v>
      </c>
      <c r="H14" s="40">
        <f>(56.25*H13)/100</f>
        <v>1.40625</v>
      </c>
      <c r="I14" s="40">
        <f t="shared" ref="I14:V14" si="1">(56.25*I13)/100</f>
        <v>1.6875</v>
      </c>
      <c r="J14" s="40">
        <f t="shared" si="1"/>
        <v>1.40625</v>
      </c>
      <c r="K14" s="40">
        <f t="shared" si="1"/>
        <v>0</v>
      </c>
      <c r="L14" s="40">
        <f t="shared" si="1"/>
        <v>1.6875</v>
      </c>
      <c r="M14" s="40">
        <f t="shared" si="1"/>
        <v>0</v>
      </c>
      <c r="N14" s="40">
        <f>(56.25*N13)/100</f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38">
        <f>AVERAGE(S12:S12)</f>
        <v>0</v>
      </c>
      <c r="T14" s="38">
        <f>AVERAGE(T12:T12)</f>
        <v>3</v>
      </c>
      <c r="U14" s="40">
        <f t="shared" si="1"/>
        <v>0</v>
      </c>
      <c r="V14" s="40">
        <f t="shared" si="1"/>
        <v>1.40625</v>
      </c>
      <c r="W14" s="87"/>
    </row>
    <row r="15" spans="1:23" x14ac:dyDescent="0.35">
      <c r="A15" s="90">
        <v>5</v>
      </c>
      <c r="B15" s="33">
        <v>170301131020</v>
      </c>
      <c r="C15" s="63">
        <v>45</v>
      </c>
      <c r="D15" s="63"/>
      <c r="E15" s="63">
        <v>43</v>
      </c>
      <c r="F15" s="64"/>
      <c r="G15" s="90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x14ac:dyDescent="0.35">
      <c r="A16" s="90">
        <v>6</v>
      </c>
      <c r="B16" s="33">
        <v>170101130001</v>
      </c>
      <c r="C16" s="63">
        <v>45</v>
      </c>
      <c r="D16" s="63"/>
      <c r="E16" s="63">
        <v>41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170101130008</v>
      </c>
      <c r="C17" s="63">
        <v>42</v>
      </c>
      <c r="D17" s="63"/>
      <c r="E17" s="63">
        <v>44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170101130012</v>
      </c>
      <c r="C18" s="63">
        <v>38</v>
      </c>
      <c r="D18" s="63"/>
      <c r="E18" s="63">
        <v>29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170101130013</v>
      </c>
      <c r="C19" s="63">
        <v>45</v>
      </c>
      <c r="D19" s="63"/>
      <c r="E19" s="63">
        <v>40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170101130014</v>
      </c>
      <c r="C20" s="63">
        <v>41</v>
      </c>
      <c r="D20" s="63"/>
      <c r="E20" s="63">
        <v>40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170101130016</v>
      </c>
      <c r="C21" s="63">
        <v>42</v>
      </c>
      <c r="D21" s="63"/>
      <c r="E21" s="63">
        <v>38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170101130025</v>
      </c>
      <c r="C22" s="63">
        <v>41</v>
      </c>
      <c r="D22" s="63"/>
      <c r="E22" s="63">
        <v>37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170101130026</v>
      </c>
      <c r="C23" s="63">
        <v>45</v>
      </c>
      <c r="D23" s="63"/>
      <c r="E23" s="63">
        <v>37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170101130029</v>
      </c>
      <c r="C24" s="63">
        <v>39</v>
      </c>
      <c r="D24" s="63"/>
      <c r="E24" s="63">
        <v>30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170101130032</v>
      </c>
      <c r="C25" s="63">
        <v>41</v>
      </c>
      <c r="D25" s="63"/>
      <c r="E25" s="63">
        <v>33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170101130033</v>
      </c>
      <c r="C26" s="63">
        <v>37</v>
      </c>
      <c r="D26" s="63"/>
      <c r="E26" s="63">
        <v>33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170101130036</v>
      </c>
      <c r="C27" s="63">
        <v>40</v>
      </c>
      <c r="D27" s="63"/>
      <c r="E27" s="63">
        <v>36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170101130037</v>
      </c>
      <c r="C28" s="95">
        <v>39</v>
      </c>
      <c r="D28" s="95"/>
      <c r="E28" s="95">
        <v>31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170101130038</v>
      </c>
      <c r="C29" s="95">
        <v>41</v>
      </c>
      <c r="D29" s="95"/>
      <c r="E29" s="95">
        <v>42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sqref="A1:W51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154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9" t="s">
        <v>155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156</v>
      </c>
      <c r="B5" s="116"/>
      <c r="C5" s="116"/>
      <c r="D5" s="116"/>
      <c r="E5" s="116"/>
      <c r="F5" s="3"/>
      <c r="G5" s="4" t="s">
        <v>14</v>
      </c>
      <c r="H5" s="11">
        <f>D10</f>
        <v>95.121951219512198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66"/>
      <c r="B6" s="67" t="s">
        <v>16</v>
      </c>
      <c r="C6" s="92" t="s">
        <v>17</v>
      </c>
      <c r="D6" s="16">
        <f>COUNTA(C11:C111)</f>
        <v>41</v>
      </c>
      <c r="E6" s="92" t="s">
        <v>18</v>
      </c>
      <c r="F6" s="16">
        <f>COUNTA(E11:E111)</f>
        <v>41</v>
      </c>
      <c r="G6" s="4" t="s">
        <v>19</v>
      </c>
      <c r="H6" s="17">
        <f>F10</f>
        <v>92.682926829268297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66"/>
      <c r="B7" s="67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93.902439024390247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66"/>
      <c r="B8" s="67" t="s">
        <v>25</v>
      </c>
      <c r="C8" s="93" t="s">
        <v>26</v>
      </c>
      <c r="D8" s="93">
        <f>(0.55*C10)</f>
        <v>55.000000000000007</v>
      </c>
      <c r="E8" s="93" t="s">
        <v>27</v>
      </c>
      <c r="F8" s="93">
        <f>(0.55*E10)</f>
        <v>55.000000000000007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66"/>
      <c r="B9" s="67" t="s">
        <v>30</v>
      </c>
      <c r="C9" s="93" t="s">
        <v>31</v>
      </c>
      <c r="D9" s="93">
        <f>COUNTIF(C11:C100,"&gt;="&amp;D8)</f>
        <v>39</v>
      </c>
      <c r="E9" s="93" t="s">
        <v>31</v>
      </c>
      <c r="F9" s="93">
        <f>COUNTIF(E11:E100,"&gt;="&amp;F8)</f>
        <v>38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68"/>
      <c r="B10" s="67" t="s">
        <v>32</v>
      </c>
      <c r="C10" s="93">
        <v>100</v>
      </c>
      <c r="D10" s="93">
        <f>(D9/D6)*100</f>
        <v>95.121951219512198</v>
      </c>
      <c r="E10" s="94">
        <v>100</v>
      </c>
      <c r="F10" s="93">
        <f>(F9/F6)*100</f>
        <v>92.682926829268297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68">
        <v>1</v>
      </c>
      <c r="B11" s="33">
        <v>170301130001</v>
      </c>
      <c r="C11" s="95">
        <v>81</v>
      </c>
      <c r="D11" s="95"/>
      <c r="E11" s="95">
        <v>81</v>
      </c>
      <c r="F11" s="56"/>
      <c r="G11" s="36" t="s">
        <v>48</v>
      </c>
      <c r="H11" s="99">
        <v>0</v>
      </c>
      <c r="I11" s="4">
        <v>3</v>
      </c>
      <c r="J11" s="99">
        <v>0</v>
      </c>
      <c r="K11" s="99">
        <v>3</v>
      </c>
      <c r="L11" s="99">
        <v>0</v>
      </c>
      <c r="M11" s="99">
        <v>3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68">
        <v>2</v>
      </c>
      <c r="B12" s="33">
        <v>170301130002</v>
      </c>
      <c r="C12" s="95">
        <v>75</v>
      </c>
      <c r="D12" s="95"/>
      <c r="E12" s="95">
        <v>75</v>
      </c>
      <c r="F12" s="56"/>
      <c r="G12" s="36" t="s">
        <v>49</v>
      </c>
      <c r="H12" s="99">
        <v>0</v>
      </c>
      <c r="I12" s="97">
        <v>3</v>
      </c>
      <c r="J12" s="99">
        <v>0</v>
      </c>
      <c r="K12" s="99">
        <v>3</v>
      </c>
      <c r="L12" s="99">
        <v>0</v>
      </c>
      <c r="M12" s="99">
        <v>3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68">
        <v>3</v>
      </c>
      <c r="B13" s="33">
        <v>170301130003</v>
      </c>
      <c r="C13" s="95">
        <v>88</v>
      </c>
      <c r="D13" s="95"/>
      <c r="E13" s="95">
        <v>88</v>
      </c>
      <c r="F13" s="56"/>
      <c r="G13" s="36" t="s">
        <v>50</v>
      </c>
      <c r="H13" s="99">
        <v>0</v>
      </c>
      <c r="I13" s="97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68">
        <v>4</v>
      </c>
      <c r="B14" s="33">
        <v>170301130004</v>
      </c>
      <c r="C14" s="95">
        <v>90</v>
      </c>
      <c r="D14" s="95"/>
      <c r="E14" s="95">
        <v>90</v>
      </c>
      <c r="F14" s="56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2</v>
      </c>
      <c r="L14" s="38">
        <f t="shared" si="0"/>
        <v>0</v>
      </c>
      <c r="M14" s="38">
        <f t="shared" si="0"/>
        <v>2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68">
        <v>5</v>
      </c>
      <c r="B15" s="33">
        <v>170301130005</v>
      </c>
      <c r="C15" s="95">
        <v>69</v>
      </c>
      <c r="D15" s="95"/>
      <c r="E15" s="95">
        <v>69</v>
      </c>
      <c r="F15" s="56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1.125</v>
      </c>
      <c r="L15" s="40">
        <f t="shared" si="1"/>
        <v>0</v>
      </c>
      <c r="M15" s="40">
        <f t="shared" si="1"/>
        <v>1.125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68">
        <v>6</v>
      </c>
      <c r="B16" s="33">
        <v>170301130006</v>
      </c>
      <c r="C16" s="95">
        <v>78</v>
      </c>
      <c r="D16" s="95"/>
      <c r="E16" s="95">
        <v>78</v>
      </c>
      <c r="F16" s="56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68">
        <v>7</v>
      </c>
      <c r="B17" s="33">
        <v>170301130008</v>
      </c>
      <c r="C17" s="95">
        <v>79</v>
      </c>
      <c r="D17" s="95"/>
      <c r="E17" s="95">
        <v>79</v>
      </c>
      <c r="F17" s="56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68">
        <v>8</v>
      </c>
      <c r="B18" s="33">
        <v>170301130010</v>
      </c>
      <c r="C18" s="95">
        <v>73</v>
      </c>
      <c r="D18" s="95"/>
      <c r="E18" s="95">
        <v>73</v>
      </c>
      <c r="F18" s="56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68">
        <v>9</v>
      </c>
      <c r="B19" s="33">
        <v>170301130011</v>
      </c>
      <c r="C19" s="95">
        <v>78</v>
      </c>
      <c r="D19" s="95"/>
      <c r="E19" s="95">
        <v>78</v>
      </c>
      <c r="F19" s="56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68">
        <v>10</v>
      </c>
      <c r="B20" s="33">
        <v>170301130012</v>
      </c>
      <c r="C20" s="95">
        <v>90</v>
      </c>
      <c r="D20" s="95"/>
      <c r="E20" s="95">
        <v>90</v>
      </c>
      <c r="F20" s="56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68">
        <v>11</v>
      </c>
      <c r="B21" s="33">
        <v>170301130013</v>
      </c>
      <c r="C21" s="95">
        <v>79</v>
      </c>
      <c r="D21" s="95"/>
      <c r="E21" s="95">
        <v>79</v>
      </c>
      <c r="F21" s="56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68">
        <v>12</v>
      </c>
      <c r="B22" s="33">
        <v>170301130014</v>
      </c>
      <c r="C22" s="95">
        <v>71</v>
      </c>
      <c r="D22" s="95"/>
      <c r="E22" s="95">
        <v>71</v>
      </c>
      <c r="F22" s="56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68">
        <v>13</v>
      </c>
      <c r="B23" s="33">
        <v>170301130015</v>
      </c>
      <c r="C23" s="95">
        <v>68</v>
      </c>
      <c r="D23" s="95"/>
      <c r="E23" s="95">
        <v>68</v>
      </c>
      <c r="F23" s="56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68">
        <v>14</v>
      </c>
      <c r="B24" s="33">
        <v>170301130017</v>
      </c>
      <c r="C24" s="95">
        <v>28</v>
      </c>
      <c r="D24" s="95"/>
      <c r="E24" s="95">
        <v>28</v>
      </c>
      <c r="F24" s="56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68">
        <v>15</v>
      </c>
      <c r="B25" s="33">
        <v>170301130019</v>
      </c>
      <c r="C25" s="95">
        <v>68</v>
      </c>
      <c r="D25" s="95"/>
      <c r="E25" s="95">
        <v>68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68">
        <v>16</v>
      </c>
      <c r="B26" s="68">
        <v>170101130001</v>
      </c>
      <c r="C26" s="95">
        <v>90</v>
      </c>
      <c r="D26" s="95"/>
      <c r="E26" s="95">
        <v>90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68">
        <v>17</v>
      </c>
      <c r="B27" s="68">
        <v>170101130003</v>
      </c>
      <c r="C27" s="95">
        <v>74</v>
      </c>
      <c r="D27" s="95"/>
      <c r="E27" s="95">
        <v>70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68">
        <v>18</v>
      </c>
      <c r="B28" s="68">
        <v>170101130004</v>
      </c>
      <c r="C28" s="95">
        <v>90</v>
      </c>
      <c r="D28" s="95"/>
      <c r="E28" s="95">
        <v>86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68">
        <v>19</v>
      </c>
      <c r="B29" s="68">
        <v>170101130007</v>
      </c>
      <c r="C29" s="95">
        <v>80</v>
      </c>
      <c r="D29" s="95"/>
      <c r="E29" s="95">
        <v>80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68">
        <v>20</v>
      </c>
      <c r="B30" s="68">
        <v>170101130008</v>
      </c>
      <c r="C30" s="95">
        <v>80</v>
      </c>
      <c r="D30" s="95"/>
      <c r="E30" s="95">
        <v>80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68">
        <v>21</v>
      </c>
      <c r="B31" s="68">
        <v>170101130009</v>
      </c>
      <c r="C31" s="95">
        <v>86</v>
      </c>
      <c r="D31" s="95"/>
      <c r="E31" s="95">
        <v>84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68">
        <v>22</v>
      </c>
      <c r="B32" s="68">
        <v>170101130011</v>
      </c>
      <c r="C32" s="95">
        <v>80</v>
      </c>
      <c r="D32" s="95"/>
      <c r="E32" s="95">
        <v>80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68">
        <v>23</v>
      </c>
      <c r="B33" s="68">
        <v>170101130012</v>
      </c>
      <c r="C33" s="95">
        <v>70</v>
      </c>
      <c r="D33" s="95"/>
      <c r="E33" s="95">
        <v>70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68">
        <v>24</v>
      </c>
      <c r="B34" s="68">
        <v>170101130013</v>
      </c>
      <c r="C34" s="95">
        <v>90</v>
      </c>
      <c r="D34" s="95"/>
      <c r="E34" s="95">
        <v>90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68">
        <v>25</v>
      </c>
      <c r="B35" s="68">
        <v>170101130014</v>
      </c>
      <c r="C35" s="95">
        <v>86</v>
      </c>
      <c r="D35" s="95"/>
      <c r="E35" s="95">
        <v>90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68">
        <v>26</v>
      </c>
      <c r="B36" s="68">
        <v>170101130015</v>
      </c>
      <c r="C36" s="95">
        <v>84</v>
      </c>
      <c r="D36" s="95"/>
      <c r="E36" s="95">
        <v>86</v>
      </c>
      <c r="F36" s="56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68">
        <v>27</v>
      </c>
      <c r="B37" s="68">
        <v>170101130016</v>
      </c>
      <c r="C37" s="95">
        <v>88</v>
      </c>
      <c r="D37" s="95"/>
      <c r="E37" s="95">
        <v>90</v>
      </c>
      <c r="F37" s="56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68">
        <v>28</v>
      </c>
      <c r="B38" s="68">
        <v>170101130017</v>
      </c>
      <c r="C38" s="95">
        <v>90</v>
      </c>
      <c r="D38" s="95"/>
      <c r="E38" s="95">
        <v>94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68">
        <v>29</v>
      </c>
      <c r="B39" s="68">
        <v>170101130018</v>
      </c>
      <c r="C39" s="95">
        <v>92</v>
      </c>
      <c r="D39" s="95"/>
      <c r="E39" s="95">
        <v>94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68">
        <v>30</v>
      </c>
      <c r="B40" s="68">
        <v>170101130025</v>
      </c>
      <c r="C40" s="95">
        <v>80</v>
      </c>
      <c r="D40" s="95"/>
      <c r="E40" s="95">
        <v>80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68">
        <v>31</v>
      </c>
      <c r="B41" s="68">
        <v>170101130026</v>
      </c>
      <c r="C41" s="95">
        <v>96</v>
      </c>
      <c r="D41" s="95"/>
      <c r="E41" s="95">
        <v>96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68">
        <v>32</v>
      </c>
      <c r="B42" s="68">
        <v>170101130027</v>
      </c>
      <c r="C42" s="95">
        <v>0</v>
      </c>
      <c r="D42" s="95"/>
      <c r="E42" s="95">
        <v>0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68">
        <v>33</v>
      </c>
      <c r="B43" s="68">
        <v>170101130028</v>
      </c>
      <c r="C43" s="95">
        <v>80</v>
      </c>
      <c r="D43" s="95"/>
      <c r="E43" s="95">
        <v>80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68">
        <v>34</v>
      </c>
      <c r="B44" s="68">
        <v>170101130029</v>
      </c>
      <c r="C44" s="95">
        <v>70</v>
      </c>
      <c r="D44" s="95"/>
      <c r="E44" s="95">
        <v>70</v>
      </c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68">
        <v>35</v>
      </c>
      <c r="B45" s="68">
        <v>170101130031</v>
      </c>
      <c r="C45" s="95">
        <v>70</v>
      </c>
      <c r="D45" s="95"/>
      <c r="E45" s="95">
        <v>70</v>
      </c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68">
        <v>36</v>
      </c>
      <c r="B46" s="68">
        <v>170101130032</v>
      </c>
      <c r="C46" s="95">
        <v>76</v>
      </c>
      <c r="D46" s="95"/>
      <c r="E46" s="95">
        <v>76</v>
      </c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68">
        <v>37</v>
      </c>
      <c r="B47" s="68">
        <v>170101130033</v>
      </c>
      <c r="C47" s="95">
        <v>60</v>
      </c>
      <c r="D47" s="95"/>
      <c r="E47" s="95">
        <v>0</v>
      </c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68">
        <v>38</v>
      </c>
      <c r="B48" s="68">
        <v>170101130035</v>
      </c>
      <c r="C48" s="95">
        <v>80</v>
      </c>
      <c r="D48" s="95"/>
      <c r="E48" s="95">
        <v>70</v>
      </c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68">
        <v>39</v>
      </c>
      <c r="B49" s="68">
        <v>170101130036</v>
      </c>
      <c r="C49" s="95">
        <v>70</v>
      </c>
      <c r="D49" s="95"/>
      <c r="E49" s="95">
        <v>70</v>
      </c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  <row r="50" spans="1:23" x14ac:dyDescent="0.35">
      <c r="A50" s="68">
        <v>40</v>
      </c>
      <c r="B50" s="68">
        <v>170101130037</v>
      </c>
      <c r="C50" s="95">
        <v>80</v>
      </c>
      <c r="D50" s="95"/>
      <c r="E50" s="95">
        <v>84</v>
      </c>
      <c r="F50" s="56"/>
      <c r="G50" s="90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x14ac:dyDescent="0.35">
      <c r="A51" s="68">
        <v>41</v>
      </c>
      <c r="B51" s="68">
        <v>170101130038</v>
      </c>
      <c r="C51" s="95">
        <v>90</v>
      </c>
      <c r="D51" s="95"/>
      <c r="E51" s="95">
        <v>90</v>
      </c>
      <c r="F51" s="56"/>
      <c r="G51" s="90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sqref="A1:W29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157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9" t="s">
        <v>158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159</v>
      </c>
      <c r="B5" s="116"/>
      <c r="C5" s="116"/>
      <c r="D5" s="116"/>
      <c r="E5" s="116"/>
      <c r="F5" s="3"/>
      <c r="G5" s="4" t="s">
        <v>14</v>
      </c>
      <c r="H5" s="11">
        <f>D10</f>
        <v>89.473684210526315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66"/>
      <c r="B6" s="67" t="s">
        <v>16</v>
      </c>
      <c r="C6" s="92" t="s">
        <v>17</v>
      </c>
      <c r="D6" s="16">
        <f>COUNTA(C11:C111)</f>
        <v>19</v>
      </c>
      <c r="E6" s="92" t="s">
        <v>18</v>
      </c>
      <c r="F6" s="16">
        <f>COUNTA(E11:E111)</f>
        <v>19</v>
      </c>
      <c r="G6" s="4" t="s">
        <v>19</v>
      </c>
      <c r="H6" s="17">
        <f>F10</f>
        <v>89.473684210526315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66"/>
      <c r="B7" s="67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89.473684210526315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66"/>
      <c r="B8" s="67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66"/>
      <c r="B9" s="67" t="s">
        <v>30</v>
      </c>
      <c r="C9" s="93" t="s">
        <v>31</v>
      </c>
      <c r="D9" s="93">
        <f>COUNTIF(C11:C100,"&gt;="&amp;D8)</f>
        <v>17</v>
      </c>
      <c r="E9" s="93" t="s">
        <v>31</v>
      </c>
      <c r="F9" s="93">
        <f>COUNTIF(E11:E100,"&gt;="&amp;F8)</f>
        <v>17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68"/>
      <c r="B10" s="67" t="s">
        <v>32</v>
      </c>
      <c r="C10" s="93">
        <v>50</v>
      </c>
      <c r="D10" s="93">
        <f>(D9/D6)*100</f>
        <v>89.473684210526315</v>
      </c>
      <c r="E10" s="94">
        <v>50</v>
      </c>
      <c r="F10" s="93">
        <f>(F9/F6)*100</f>
        <v>89.473684210526315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68">
        <v>1</v>
      </c>
      <c r="B11" s="33">
        <v>170301130001</v>
      </c>
      <c r="C11" s="95">
        <v>42</v>
      </c>
      <c r="D11" s="95"/>
      <c r="E11" s="95">
        <v>42</v>
      </c>
      <c r="F11" s="56"/>
      <c r="G11" s="36" t="s">
        <v>48</v>
      </c>
      <c r="H11" s="4">
        <v>0</v>
      </c>
      <c r="I11" s="4">
        <v>3</v>
      </c>
      <c r="J11" s="4">
        <v>0</v>
      </c>
      <c r="K11" s="99">
        <v>3</v>
      </c>
      <c r="L11" s="4">
        <v>0</v>
      </c>
      <c r="M11" s="99">
        <v>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68">
        <v>2</v>
      </c>
      <c r="B12" s="33">
        <v>170301130002</v>
      </c>
      <c r="C12" s="95">
        <v>42</v>
      </c>
      <c r="D12" s="95"/>
      <c r="E12" s="95">
        <v>42</v>
      </c>
      <c r="F12" s="56"/>
      <c r="G12" s="36" t="s">
        <v>49</v>
      </c>
      <c r="H12" s="97">
        <v>0</v>
      </c>
      <c r="I12" s="97">
        <v>3</v>
      </c>
      <c r="J12" s="97">
        <v>0</v>
      </c>
      <c r="K12" s="99">
        <v>3</v>
      </c>
      <c r="L12" s="97">
        <v>0</v>
      </c>
      <c r="M12" s="99">
        <v>3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9">
        <v>2</v>
      </c>
      <c r="U12" s="99">
        <v>0</v>
      </c>
      <c r="V12" s="99">
        <v>3</v>
      </c>
      <c r="W12" s="87"/>
    </row>
    <row r="13" spans="1:23" ht="15.5" x14ac:dyDescent="0.35">
      <c r="A13" s="68">
        <v>3</v>
      </c>
      <c r="B13" s="33">
        <v>170301130003</v>
      </c>
      <c r="C13" s="95">
        <v>38</v>
      </c>
      <c r="D13" s="95"/>
      <c r="E13" s="95">
        <v>38</v>
      </c>
      <c r="F13" s="56"/>
      <c r="G13" s="36" t="s">
        <v>50</v>
      </c>
      <c r="H13" s="97">
        <v>0</v>
      </c>
      <c r="I13" s="97">
        <v>0</v>
      </c>
      <c r="J13" s="97">
        <v>0</v>
      </c>
      <c r="K13" s="99">
        <v>0</v>
      </c>
      <c r="L13" s="97">
        <v>0</v>
      </c>
      <c r="M13" s="99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9">
        <v>3</v>
      </c>
      <c r="U13" s="99">
        <v>0</v>
      </c>
      <c r="V13" s="99">
        <v>3</v>
      </c>
      <c r="W13" s="87"/>
    </row>
    <row r="14" spans="1:23" ht="15.5" x14ac:dyDescent="0.35">
      <c r="A14" s="68">
        <v>4</v>
      </c>
      <c r="B14" s="33">
        <v>170301130004</v>
      </c>
      <c r="C14" s="95">
        <v>46</v>
      </c>
      <c r="D14" s="95"/>
      <c r="E14" s="95">
        <v>46</v>
      </c>
      <c r="F14" s="56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2</v>
      </c>
      <c r="L14" s="38">
        <f t="shared" si="0"/>
        <v>0</v>
      </c>
      <c r="M14" s="38">
        <f t="shared" si="0"/>
        <v>2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3</v>
      </c>
      <c r="W14" s="87"/>
    </row>
    <row r="15" spans="1:23" ht="15.5" x14ac:dyDescent="0.35">
      <c r="A15" s="68">
        <v>5</v>
      </c>
      <c r="B15" s="33">
        <v>170301130005</v>
      </c>
      <c r="C15" s="95">
        <v>38</v>
      </c>
      <c r="D15" s="95"/>
      <c r="E15" s="95">
        <v>38</v>
      </c>
      <c r="F15" s="56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1.125</v>
      </c>
      <c r="L15" s="40">
        <f t="shared" si="1"/>
        <v>0</v>
      </c>
      <c r="M15" s="40">
        <f t="shared" si="1"/>
        <v>1.125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1.6875</v>
      </c>
      <c r="W15" s="87"/>
    </row>
    <row r="16" spans="1:23" x14ac:dyDescent="0.35">
      <c r="A16" s="68">
        <v>6</v>
      </c>
      <c r="B16" s="33">
        <v>170301130006</v>
      </c>
      <c r="C16" s="95">
        <v>42</v>
      </c>
      <c r="D16" s="95"/>
      <c r="E16" s="95">
        <v>42</v>
      </c>
      <c r="F16" s="56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68">
        <v>7</v>
      </c>
      <c r="B17" s="33">
        <v>170301130008</v>
      </c>
      <c r="C17" s="95">
        <v>40</v>
      </c>
      <c r="D17" s="95"/>
      <c r="E17" s="95">
        <v>40</v>
      </c>
      <c r="F17" s="56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68">
        <v>8</v>
      </c>
      <c r="B18" s="33">
        <v>170301130010</v>
      </c>
      <c r="C18" s="95">
        <v>36</v>
      </c>
      <c r="D18" s="95"/>
      <c r="E18" s="95">
        <v>36</v>
      </c>
      <c r="F18" s="56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68">
        <v>9</v>
      </c>
      <c r="B19" s="33">
        <v>170301130011</v>
      </c>
      <c r="C19" s="95">
        <v>38</v>
      </c>
      <c r="D19" s="95"/>
      <c r="E19" s="95">
        <v>38</v>
      </c>
      <c r="F19" s="56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68">
        <v>10</v>
      </c>
      <c r="B20" s="33">
        <v>170301130012</v>
      </c>
      <c r="C20" s="95">
        <v>42</v>
      </c>
      <c r="D20" s="95"/>
      <c r="E20" s="95">
        <v>42</v>
      </c>
      <c r="F20" s="56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68">
        <v>11</v>
      </c>
      <c r="B21" s="33">
        <v>170301130013</v>
      </c>
      <c r="C21" s="95">
        <v>40</v>
      </c>
      <c r="D21" s="95"/>
      <c r="E21" s="95">
        <v>38</v>
      </c>
      <c r="F21" s="56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68">
        <v>12</v>
      </c>
      <c r="B22" s="33">
        <v>170301130014</v>
      </c>
      <c r="C22" s="95">
        <v>40</v>
      </c>
      <c r="D22" s="95"/>
      <c r="E22" s="95">
        <v>40</v>
      </c>
      <c r="F22" s="56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68">
        <v>13</v>
      </c>
      <c r="B23" s="33">
        <v>170301130015</v>
      </c>
      <c r="C23" s="95">
        <v>42</v>
      </c>
      <c r="D23" s="95"/>
      <c r="E23" s="95">
        <v>40</v>
      </c>
      <c r="F23" s="56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68">
        <v>14</v>
      </c>
      <c r="B24" s="33">
        <v>170301130017</v>
      </c>
      <c r="C24" s="95">
        <v>0</v>
      </c>
      <c r="D24" s="95"/>
      <c r="E24" s="95">
        <v>0</v>
      </c>
      <c r="F24" s="56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68">
        <v>15</v>
      </c>
      <c r="B25" s="33">
        <v>170301130019</v>
      </c>
      <c r="C25" s="95">
        <v>38</v>
      </c>
      <c r="D25" s="95"/>
      <c r="E25" s="95">
        <v>38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68">
        <v>16</v>
      </c>
      <c r="B26" s="33">
        <v>170301131020</v>
      </c>
      <c r="C26" s="68">
        <v>40</v>
      </c>
      <c r="D26" s="68"/>
      <c r="E26" s="68">
        <v>40</v>
      </c>
      <c r="F26" s="68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68">
        <v>17</v>
      </c>
      <c r="B27" s="33">
        <v>170301131021</v>
      </c>
      <c r="C27" s="68">
        <v>42</v>
      </c>
      <c r="D27" s="68"/>
      <c r="E27" s="68">
        <v>42</v>
      </c>
      <c r="F27" s="68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68">
        <v>18</v>
      </c>
      <c r="B28" s="33">
        <v>170301131022</v>
      </c>
      <c r="C28" s="68">
        <v>38</v>
      </c>
      <c r="D28" s="68"/>
      <c r="E28" s="68">
        <v>38</v>
      </c>
      <c r="F28" s="6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68">
        <v>19</v>
      </c>
      <c r="B29" s="33">
        <v>170301131023</v>
      </c>
      <c r="C29" s="68">
        <v>0</v>
      </c>
      <c r="D29" s="68"/>
      <c r="E29" s="68">
        <v>0</v>
      </c>
      <c r="F29" s="68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sqref="A1:W53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160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161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162</v>
      </c>
      <c r="B5" s="116"/>
      <c r="C5" s="116"/>
      <c r="D5" s="116"/>
      <c r="E5" s="116"/>
      <c r="F5" s="3"/>
      <c r="G5" s="4" t="s">
        <v>14</v>
      </c>
      <c r="H5" s="11">
        <f>D10</f>
        <v>81.395348837209298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66"/>
      <c r="B6" s="67" t="s">
        <v>16</v>
      </c>
      <c r="C6" s="92" t="s">
        <v>17</v>
      </c>
      <c r="D6" s="16">
        <f>COUNTA(C11:C111)</f>
        <v>43</v>
      </c>
      <c r="E6" s="92" t="s">
        <v>18</v>
      </c>
      <c r="F6" s="16">
        <f>COUNTA(E11:E111)</f>
        <v>43</v>
      </c>
      <c r="G6" s="4" t="s">
        <v>19</v>
      </c>
      <c r="H6" s="17">
        <f>F10</f>
        <v>48.837209302325576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66"/>
      <c r="B7" s="67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65.116279069767444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66"/>
      <c r="B8" s="67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66"/>
      <c r="B9" s="67" t="s">
        <v>30</v>
      </c>
      <c r="C9" s="93" t="s">
        <v>31</v>
      </c>
      <c r="D9" s="93">
        <f>COUNTIF(C11:C100,"&gt;="&amp;D8)</f>
        <v>35</v>
      </c>
      <c r="E9" s="93" t="s">
        <v>31</v>
      </c>
      <c r="F9" s="93">
        <f>COUNTIF(E11:E100,"&gt;="&amp;F8)</f>
        <v>21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68"/>
      <c r="B10" s="67" t="s">
        <v>32</v>
      </c>
      <c r="C10" s="93">
        <v>50</v>
      </c>
      <c r="D10" s="93">
        <f>(D9/D6)*100</f>
        <v>81.395348837209298</v>
      </c>
      <c r="E10" s="94">
        <v>50</v>
      </c>
      <c r="F10" s="93">
        <f>(F9/F6)*100</f>
        <v>48.837209302325576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68">
        <v>1</v>
      </c>
      <c r="B11" s="33">
        <v>170301130002</v>
      </c>
      <c r="C11" s="34">
        <v>32</v>
      </c>
      <c r="D11" s="34"/>
      <c r="E11" s="34">
        <v>8</v>
      </c>
      <c r="F11" s="35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68">
        <v>2</v>
      </c>
      <c r="B12" s="33">
        <v>170301130014</v>
      </c>
      <c r="C12" s="34">
        <v>28</v>
      </c>
      <c r="D12" s="34"/>
      <c r="E12" s="34">
        <v>12</v>
      </c>
      <c r="F12" s="35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68">
        <v>3</v>
      </c>
      <c r="B13" s="33">
        <v>170301130001</v>
      </c>
      <c r="C13" s="34">
        <v>36</v>
      </c>
      <c r="D13" s="34"/>
      <c r="E13" s="34">
        <v>22</v>
      </c>
      <c r="F13" s="35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3</v>
      </c>
      <c r="W13" s="87"/>
    </row>
    <row r="14" spans="1:23" ht="15.5" x14ac:dyDescent="0.35">
      <c r="A14" s="68">
        <v>4</v>
      </c>
      <c r="B14" s="33">
        <v>170301130003</v>
      </c>
      <c r="C14" s="34">
        <v>36</v>
      </c>
      <c r="D14" s="34"/>
      <c r="E14" s="34">
        <v>11</v>
      </c>
      <c r="F14" s="35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68">
        <v>5</v>
      </c>
      <c r="B15" s="33">
        <v>170301130004</v>
      </c>
      <c r="C15" s="34">
        <v>39</v>
      </c>
      <c r="D15" s="34"/>
      <c r="E15" s="34">
        <v>44</v>
      </c>
      <c r="F15" s="35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68">
        <v>6</v>
      </c>
      <c r="B16" s="33">
        <v>170301130005</v>
      </c>
      <c r="C16" s="34">
        <v>30</v>
      </c>
      <c r="D16" s="34"/>
      <c r="E16" s="34">
        <v>15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68">
        <v>7</v>
      </c>
      <c r="B17" s="33">
        <v>170301130006</v>
      </c>
      <c r="C17" s="34">
        <v>39</v>
      </c>
      <c r="D17" s="34"/>
      <c r="E17" s="34">
        <v>40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68">
        <v>8</v>
      </c>
      <c r="B18" s="33">
        <v>170301130008</v>
      </c>
      <c r="C18" s="34">
        <v>39</v>
      </c>
      <c r="D18" s="34"/>
      <c r="E18" s="34">
        <v>47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68">
        <v>9</v>
      </c>
      <c r="B19" s="33">
        <v>170301130010</v>
      </c>
      <c r="C19" s="34">
        <v>33</v>
      </c>
      <c r="D19" s="34"/>
      <c r="E19" s="34">
        <v>35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68">
        <v>10</v>
      </c>
      <c r="B20" s="33">
        <v>170301130011</v>
      </c>
      <c r="C20" s="34">
        <v>31</v>
      </c>
      <c r="D20" s="34"/>
      <c r="E20" s="34">
        <v>28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68">
        <v>11</v>
      </c>
      <c r="B21" s="33">
        <v>170301130012</v>
      </c>
      <c r="C21" s="34">
        <v>37</v>
      </c>
      <c r="D21" s="34"/>
      <c r="E21" s="34">
        <v>41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68">
        <v>12</v>
      </c>
      <c r="B22" s="33">
        <v>170301130013</v>
      </c>
      <c r="C22" s="34">
        <v>37</v>
      </c>
      <c r="D22" s="34"/>
      <c r="E22" s="34">
        <v>43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68">
        <v>13</v>
      </c>
      <c r="B23" s="33">
        <v>170301130015</v>
      </c>
      <c r="C23" s="34">
        <v>36</v>
      </c>
      <c r="D23" s="34"/>
      <c r="E23" s="34">
        <v>24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68">
        <v>14</v>
      </c>
      <c r="B24" s="33">
        <v>170301130019</v>
      </c>
      <c r="C24" s="34">
        <v>32</v>
      </c>
      <c r="D24" s="34"/>
      <c r="E24" s="34">
        <v>14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68">
        <v>15</v>
      </c>
      <c r="B25" s="33">
        <v>170301131020</v>
      </c>
      <c r="C25" s="34">
        <v>32</v>
      </c>
      <c r="D25" s="34"/>
      <c r="E25" s="34">
        <v>33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68">
        <v>16</v>
      </c>
      <c r="B26" s="33">
        <v>170301131021</v>
      </c>
      <c r="C26" s="34">
        <v>34</v>
      </c>
      <c r="D26" s="34"/>
      <c r="E26" s="34">
        <v>20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68">
        <v>17</v>
      </c>
      <c r="B27" s="33">
        <v>170301131022</v>
      </c>
      <c r="C27" s="34">
        <v>32</v>
      </c>
      <c r="D27" s="34"/>
      <c r="E27" s="34">
        <v>31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68">
        <v>18</v>
      </c>
      <c r="B28" s="33">
        <v>170101130001</v>
      </c>
      <c r="C28" s="45">
        <v>33</v>
      </c>
      <c r="D28" s="45"/>
      <c r="E28" s="45">
        <v>27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68">
        <v>19</v>
      </c>
      <c r="B29" s="70">
        <v>170101130003</v>
      </c>
      <c r="C29" s="45">
        <v>26</v>
      </c>
      <c r="D29" s="45"/>
      <c r="E29" s="45">
        <v>14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68">
        <v>20</v>
      </c>
      <c r="B30" s="70">
        <v>170101130004</v>
      </c>
      <c r="C30" s="45">
        <v>36</v>
      </c>
      <c r="D30" s="45"/>
      <c r="E30" s="45">
        <v>25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68">
        <v>21</v>
      </c>
      <c r="B31" s="70">
        <v>170101130007</v>
      </c>
      <c r="C31" s="45">
        <v>31</v>
      </c>
      <c r="D31" s="45"/>
      <c r="E31" s="45">
        <v>23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68">
        <v>22</v>
      </c>
      <c r="B32" s="70">
        <v>170101130008</v>
      </c>
      <c r="C32" s="45">
        <v>30</v>
      </c>
      <c r="D32" s="45"/>
      <c r="E32" s="45">
        <v>32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68">
        <v>23</v>
      </c>
      <c r="B33" s="70">
        <v>170101130009</v>
      </c>
      <c r="C33" s="45">
        <v>32</v>
      </c>
      <c r="D33" s="45"/>
      <c r="E33" s="45">
        <v>26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68">
        <v>24</v>
      </c>
      <c r="B34" s="70">
        <v>170101130011</v>
      </c>
      <c r="C34" s="45">
        <v>30</v>
      </c>
      <c r="D34" s="45"/>
      <c r="E34" s="45">
        <v>31</v>
      </c>
      <c r="F34" s="4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68">
        <v>25</v>
      </c>
      <c r="B35" s="70">
        <v>170101130012</v>
      </c>
      <c r="C35" s="45">
        <v>26</v>
      </c>
      <c r="D35" s="45"/>
      <c r="E35" s="45">
        <v>26</v>
      </c>
      <c r="F35" s="4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68">
        <v>26</v>
      </c>
      <c r="B36" s="70">
        <v>170101130013</v>
      </c>
      <c r="C36" s="45">
        <v>37</v>
      </c>
      <c r="D36" s="45"/>
      <c r="E36" s="45">
        <v>40</v>
      </c>
      <c r="F36" s="46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68">
        <v>27</v>
      </c>
      <c r="B37" s="70">
        <v>170101130014</v>
      </c>
      <c r="C37" s="45">
        <v>33</v>
      </c>
      <c r="D37" s="45"/>
      <c r="E37" s="45">
        <v>28</v>
      </c>
      <c r="F37" s="46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68">
        <v>28</v>
      </c>
      <c r="B38" s="70">
        <v>170101130015</v>
      </c>
      <c r="C38" s="45">
        <v>34</v>
      </c>
      <c r="D38" s="45"/>
      <c r="E38" s="45">
        <v>33</v>
      </c>
      <c r="F38" s="4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68">
        <v>29</v>
      </c>
      <c r="B39" s="70">
        <v>170101130016</v>
      </c>
      <c r="C39" s="45">
        <v>30</v>
      </c>
      <c r="D39" s="45"/>
      <c r="E39" s="45">
        <v>14</v>
      </c>
      <c r="F39" s="4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68">
        <v>30</v>
      </c>
      <c r="B40" s="70">
        <v>170101130017</v>
      </c>
      <c r="C40" s="45">
        <v>38</v>
      </c>
      <c r="D40" s="45"/>
      <c r="E40" s="45">
        <v>39</v>
      </c>
      <c r="F40" s="4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68">
        <v>31</v>
      </c>
      <c r="B41" s="70">
        <v>170101130018</v>
      </c>
      <c r="C41" s="45">
        <v>37</v>
      </c>
      <c r="D41" s="45"/>
      <c r="E41" s="45">
        <v>46</v>
      </c>
      <c r="F41" s="4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68">
        <v>32</v>
      </c>
      <c r="B42" s="70">
        <v>170101130025</v>
      </c>
      <c r="C42" s="45">
        <v>23</v>
      </c>
      <c r="D42" s="45"/>
      <c r="E42" s="45">
        <v>20</v>
      </c>
      <c r="F42" s="4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68">
        <v>33</v>
      </c>
      <c r="B43" s="70">
        <v>170101130026</v>
      </c>
      <c r="C43" s="45">
        <v>36</v>
      </c>
      <c r="D43" s="45"/>
      <c r="E43" s="45">
        <v>36</v>
      </c>
      <c r="F43" s="4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68">
        <v>34</v>
      </c>
      <c r="B44" s="70">
        <v>170101130027</v>
      </c>
      <c r="C44" s="45">
        <v>3</v>
      </c>
      <c r="D44" s="45"/>
      <c r="E44" s="45">
        <v>0</v>
      </c>
      <c r="F44" s="4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68">
        <v>35</v>
      </c>
      <c r="B45" s="70">
        <v>170101130028</v>
      </c>
      <c r="C45" s="45">
        <v>26</v>
      </c>
      <c r="D45" s="45"/>
      <c r="E45" s="45">
        <v>32</v>
      </c>
      <c r="F45" s="4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68">
        <v>36</v>
      </c>
      <c r="B46" s="70">
        <v>170101130029</v>
      </c>
      <c r="C46" s="45">
        <v>29</v>
      </c>
      <c r="D46" s="45"/>
      <c r="E46" s="45">
        <v>20</v>
      </c>
      <c r="F46" s="4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68">
        <v>37</v>
      </c>
      <c r="B47" s="70">
        <v>170101130031</v>
      </c>
      <c r="C47" s="45">
        <v>25</v>
      </c>
      <c r="D47" s="45"/>
      <c r="E47" s="45">
        <v>20</v>
      </c>
      <c r="F47" s="4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68">
        <v>38</v>
      </c>
      <c r="B48" s="70">
        <v>170101130032</v>
      </c>
      <c r="C48" s="45">
        <v>32</v>
      </c>
      <c r="D48" s="45"/>
      <c r="E48" s="45">
        <v>45</v>
      </c>
      <c r="F48" s="4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68">
        <v>39</v>
      </c>
      <c r="B49" s="70">
        <v>170101130033</v>
      </c>
      <c r="C49" s="45">
        <v>22</v>
      </c>
      <c r="D49" s="45"/>
      <c r="E49" s="45">
        <v>0</v>
      </c>
      <c r="F49" s="4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  <row r="50" spans="1:23" x14ac:dyDescent="0.35">
      <c r="A50" s="68">
        <v>40</v>
      </c>
      <c r="B50" s="70">
        <v>170101130035</v>
      </c>
      <c r="C50" s="45">
        <v>26</v>
      </c>
      <c r="D50" s="45"/>
      <c r="E50" s="45">
        <v>17</v>
      </c>
      <c r="F50" s="46"/>
      <c r="G50" s="90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x14ac:dyDescent="0.35">
      <c r="A51" s="68">
        <v>41</v>
      </c>
      <c r="B51" s="70">
        <v>170101130036</v>
      </c>
      <c r="C51" s="45">
        <v>28</v>
      </c>
      <c r="D51" s="45"/>
      <c r="E51" s="45">
        <v>25</v>
      </c>
      <c r="F51" s="46"/>
      <c r="G51" s="90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ht="15.5" x14ac:dyDescent="0.35">
      <c r="A52" s="68">
        <v>42</v>
      </c>
      <c r="B52" s="70">
        <v>170101130037</v>
      </c>
      <c r="C52" s="45">
        <v>29</v>
      </c>
      <c r="D52" s="45"/>
      <c r="E52" s="45">
        <v>41</v>
      </c>
      <c r="F52" s="46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87"/>
    </row>
    <row r="53" spans="1:23" ht="15.5" x14ac:dyDescent="0.35">
      <c r="A53" s="68">
        <v>43</v>
      </c>
      <c r="B53" s="70">
        <v>170101130038</v>
      </c>
      <c r="C53" s="45">
        <v>32</v>
      </c>
      <c r="D53" s="45"/>
      <c r="E53" s="45">
        <v>49</v>
      </c>
      <c r="F53" s="46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W35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163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164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165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25</v>
      </c>
      <c r="E6" s="92" t="s">
        <v>18</v>
      </c>
      <c r="F6" s="16">
        <f>COUNTA(E11:E111)</f>
        <v>25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25</v>
      </c>
      <c r="E9" s="93" t="s">
        <v>31</v>
      </c>
      <c r="F9" s="93">
        <f>COUNTIF(E11:E100,"&gt;="&amp;F8)</f>
        <v>25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170101130013</v>
      </c>
      <c r="C11" s="34">
        <v>34</v>
      </c>
      <c r="D11" s="34"/>
      <c r="E11" s="34">
        <v>46</v>
      </c>
      <c r="F11" s="35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170101130015</v>
      </c>
      <c r="C12" s="34">
        <v>38</v>
      </c>
      <c r="D12" s="34"/>
      <c r="E12" s="34">
        <v>39</v>
      </c>
      <c r="F12" s="35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170101130025</v>
      </c>
      <c r="C13" s="34">
        <v>39</v>
      </c>
      <c r="D13" s="34"/>
      <c r="E13" s="34">
        <v>42</v>
      </c>
      <c r="F13" s="35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170101130026</v>
      </c>
      <c r="C14" s="34">
        <v>39</v>
      </c>
      <c r="D14" s="34"/>
      <c r="E14" s="34">
        <v>39</v>
      </c>
      <c r="F14" s="35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90">
        <v>5</v>
      </c>
      <c r="B15" s="33">
        <v>170101130029</v>
      </c>
      <c r="C15" s="34">
        <v>32</v>
      </c>
      <c r="D15" s="34"/>
      <c r="E15" s="34">
        <v>43</v>
      </c>
      <c r="F15" s="35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90">
        <v>6</v>
      </c>
      <c r="B16" s="33">
        <v>170101130031</v>
      </c>
      <c r="C16" s="34">
        <v>38</v>
      </c>
      <c r="D16" s="34"/>
      <c r="E16" s="34">
        <v>42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170101130032</v>
      </c>
      <c r="C17" s="34">
        <v>37</v>
      </c>
      <c r="D17" s="34"/>
      <c r="E17" s="34">
        <v>42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170101130033</v>
      </c>
      <c r="C18" s="34">
        <v>34</v>
      </c>
      <c r="D18" s="34"/>
      <c r="E18" s="34">
        <v>42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170101130001</v>
      </c>
      <c r="C19" s="34">
        <v>41</v>
      </c>
      <c r="D19" s="34"/>
      <c r="E19" s="34">
        <v>47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170101130003</v>
      </c>
      <c r="C20" s="34">
        <v>40</v>
      </c>
      <c r="D20" s="34"/>
      <c r="E20" s="34">
        <v>48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170101130004</v>
      </c>
      <c r="C21" s="34">
        <v>39</v>
      </c>
      <c r="D21" s="34"/>
      <c r="E21" s="34">
        <v>45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170101130007</v>
      </c>
      <c r="C22" s="34">
        <v>39</v>
      </c>
      <c r="D22" s="34"/>
      <c r="E22" s="34">
        <v>46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170101130008</v>
      </c>
      <c r="C23" s="34">
        <v>40</v>
      </c>
      <c r="D23" s="34"/>
      <c r="E23" s="34">
        <v>43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170101130009</v>
      </c>
      <c r="C24" s="34">
        <v>39</v>
      </c>
      <c r="D24" s="34"/>
      <c r="E24" s="34">
        <v>46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170101130011</v>
      </c>
      <c r="C25" s="34">
        <v>41</v>
      </c>
      <c r="D25" s="34"/>
      <c r="E25" s="34">
        <v>44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170101130014</v>
      </c>
      <c r="C26" s="34">
        <v>39</v>
      </c>
      <c r="D26" s="34"/>
      <c r="E26" s="34">
        <v>49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170101130016</v>
      </c>
      <c r="C27" s="34">
        <v>38</v>
      </c>
      <c r="D27" s="34"/>
      <c r="E27" s="34">
        <v>45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170101130017</v>
      </c>
      <c r="C28" s="45">
        <v>39</v>
      </c>
      <c r="D28" s="45"/>
      <c r="E28" s="45">
        <v>47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89">
        <v>170101130018</v>
      </c>
      <c r="C29" s="45">
        <v>40</v>
      </c>
      <c r="D29" s="45"/>
      <c r="E29" s="45">
        <v>46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89">
        <v>170101130028</v>
      </c>
      <c r="C30" s="45">
        <v>40</v>
      </c>
      <c r="D30" s="45"/>
      <c r="E30" s="45">
        <v>46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89">
        <v>170101130035</v>
      </c>
      <c r="C31" s="45">
        <v>38</v>
      </c>
      <c r="D31" s="45"/>
      <c r="E31" s="45">
        <v>45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89">
        <v>170101130036</v>
      </c>
      <c r="C32" s="45">
        <v>39</v>
      </c>
      <c r="D32" s="45"/>
      <c r="E32" s="45">
        <v>49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89">
        <v>170101130037</v>
      </c>
      <c r="C33" s="45">
        <v>39</v>
      </c>
      <c r="D33" s="45"/>
      <c r="E33" s="45">
        <v>47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89">
        <v>170101130012</v>
      </c>
      <c r="C34" s="45">
        <v>41</v>
      </c>
      <c r="D34" s="45"/>
      <c r="E34" s="45">
        <v>50</v>
      </c>
      <c r="F34" s="4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89">
        <v>170101130038</v>
      </c>
      <c r="C35" s="45">
        <v>39</v>
      </c>
      <c r="D35" s="45"/>
      <c r="E35" s="45">
        <v>53</v>
      </c>
      <c r="F35" s="4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27" customWidth="1"/>
    <col min="2" max="2" width="20.81640625" style="27" customWidth="1"/>
    <col min="3" max="4" width="17.1796875" style="27" customWidth="1"/>
    <col min="5" max="6" width="25.81640625" style="27" customWidth="1"/>
    <col min="7" max="7" width="26.36328125" style="27" customWidth="1"/>
    <col min="8" max="8" width="16.453125" style="2" customWidth="1"/>
    <col min="9" max="9" width="14.453125" style="2" customWidth="1"/>
    <col min="10" max="10" width="9.453125" style="2" customWidth="1"/>
    <col min="11" max="11" width="16.6328125" style="2" customWidth="1"/>
    <col min="12" max="12" width="12.453125" style="2" customWidth="1"/>
    <col min="13" max="13" width="9.54296875" style="2" customWidth="1"/>
    <col min="14" max="14" width="15.54296875" style="2" customWidth="1"/>
    <col min="15" max="246" width="8.81640625" style="2" customWidth="1"/>
    <col min="247" max="247" width="24.6328125" style="2" customWidth="1"/>
    <col min="248" max="248" width="6" style="2" bestFit="1" customWidth="1"/>
    <col min="249" max="256" width="5.81640625" style="2"/>
    <col min="257" max="257" width="12.6328125" style="2" customWidth="1"/>
    <col min="258" max="258" width="20.81640625" style="2" customWidth="1"/>
    <col min="259" max="260" width="17.1796875" style="2" customWidth="1"/>
    <col min="261" max="262" width="25.81640625" style="2" customWidth="1"/>
    <col min="263" max="263" width="26.36328125" style="2" customWidth="1"/>
    <col min="264" max="264" width="16.453125" style="2" customWidth="1"/>
    <col min="265" max="265" width="14.453125" style="2" customWidth="1"/>
    <col min="266" max="266" width="9.453125" style="2" customWidth="1"/>
    <col min="267" max="267" width="16.6328125" style="2" customWidth="1"/>
    <col min="268" max="268" width="12.453125" style="2" customWidth="1"/>
    <col min="269" max="269" width="9.54296875" style="2" customWidth="1"/>
    <col min="270" max="270" width="15.54296875" style="2" customWidth="1"/>
    <col min="271" max="502" width="8.81640625" style="2" customWidth="1"/>
    <col min="503" max="503" width="24.6328125" style="2" customWidth="1"/>
    <col min="504" max="504" width="6" style="2" bestFit="1" customWidth="1"/>
    <col min="505" max="512" width="5.81640625" style="2"/>
    <col min="513" max="513" width="12.6328125" style="2" customWidth="1"/>
    <col min="514" max="514" width="20.81640625" style="2" customWidth="1"/>
    <col min="515" max="516" width="17.1796875" style="2" customWidth="1"/>
    <col min="517" max="518" width="25.81640625" style="2" customWidth="1"/>
    <col min="519" max="519" width="26.36328125" style="2" customWidth="1"/>
    <col min="520" max="520" width="16.453125" style="2" customWidth="1"/>
    <col min="521" max="521" width="14.453125" style="2" customWidth="1"/>
    <col min="522" max="522" width="9.453125" style="2" customWidth="1"/>
    <col min="523" max="523" width="16.6328125" style="2" customWidth="1"/>
    <col min="524" max="524" width="12.453125" style="2" customWidth="1"/>
    <col min="525" max="525" width="9.54296875" style="2" customWidth="1"/>
    <col min="526" max="526" width="15.54296875" style="2" customWidth="1"/>
    <col min="527" max="758" width="8.81640625" style="2" customWidth="1"/>
    <col min="759" max="759" width="24.6328125" style="2" customWidth="1"/>
    <col min="760" max="760" width="6" style="2" bestFit="1" customWidth="1"/>
    <col min="761" max="768" width="5.81640625" style="2"/>
    <col min="769" max="769" width="12.6328125" style="2" customWidth="1"/>
    <col min="770" max="770" width="20.81640625" style="2" customWidth="1"/>
    <col min="771" max="772" width="17.1796875" style="2" customWidth="1"/>
    <col min="773" max="774" width="25.81640625" style="2" customWidth="1"/>
    <col min="775" max="775" width="26.36328125" style="2" customWidth="1"/>
    <col min="776" max="776" width="16.453125" style="2" customWidth="1"/>
    <col min="777" max="777" width="14.453125" style="2" customWidth="1"/>
    <col min="778" max="778" width="9.453125" style="2" customWidth="1"/>
    <col min="779" max="779" width="16.6328125" style="2" customWidth="1"/>
    <col min="780" max="780" width="12.453125" style="2" customWidth="1"/>
    <col min="781" max="781" width="9.54296875" style="2" customWidth="1"/>
    <col min="782" max="782" width="15.54296875" style="2" customWidth="1"/>
    <col min="783" max="1014" width="8.81640625" style="2" customWidth="1"/>
    <col min="1015" max="1015" width="24.6328125" style="2" customWidth="1"/>
    <col min="1016" max="1016" width="6" style="2" bestFit="1" customWidth="1"/>
    <col min="1017" max="1024" width="5.81640625" style="2"/>
    <col min="1025" max="1025" width="12.6328125" style="2" customWidth="1"/>
    <col min="1026" max="1026" width="20.81640625" style="2" customWidth="1"/>
    <col min="1027" max="1028" width="17.1796875" style="2" customWidth="1"/>
    <col min="1029" max="1030" width="25.81640625" style="2" customWidth="1"/>
    <col min="1031" max="1031" width="26.36328125" style="2" customWidth="1"/>
    <col min="1032" max="1032" width="16.453125" style="2" customWidth="1"/>
    <col min="1033" max="1033" width="14.453125" style="2" customWidth="1"/>
    <col min="1034" max="1034" width="9.453125" style="2" customWidth="1"/>
    <col min="1035" max="1035" width="16.6328125" style="2" customWidth="1"/>
    <col min="1036" max="1036" width="12.453125" style="2" customWidth="1"/>
    <col min="1037" max="1037" width="9.54296875" style="2" customWidth="1"/>
    <col min="1038" max="1038" width="15.54296875" style="2" customWidth="1"/>
    <col min="1039" max="1270" width="8.81640625" style="2" customWidth="1"/>
    <col min="1271" max="1271" width="24.6328125" style="2" customWidth="1"/>
    <col min="1272" max="1272" width="6" style="2" bestFit="1" customWidth="1"/>
    <col min="1273" max="1280" width="5.81640625" style="2"/>
    <col min="1281" max="1281" width="12.6328125" style="2" customWidth="1"/>
    <col min="1282" max="1282" width="20.81640625" style="2" customWidth="1"/>
    <col min="1283" max="1284" width="17.1796875" style="2" customWidth="1"/>
    <col min="1285" max="1286" width="25.81640625" style="2" customWidth="1"/>
    <col min="1287" max="1287" width="26.36328125" style="2" customWidth="1"/>
    <col min="1288" max="1288" width="16.453125" style="2" customWidth="1"/>
    <col min="1289" max="1289" width="14.453125" style="2" customWidth="1"/>
    <col min="1290" max="1290" width="9.453125" style="2" customWidth="1"/>
    <col min="1291" max="1291" width="16.6328125" style="2" customWidth="1"/>
    <col min="1292" max="1292" width="12.453125" style="2" customWidth="1"/>
    <col min="1293" max="1293" width="9.54296875" style="2" customWidth="1"/>
    <col min="1294" max="1294" width="15.54296875" style="2" customWidth="1"/>
    <col min="1295" max="1526" width="8.81640625" style="2" customWidth="1"/>
    <col min="1527" max="1527" width="24.6328125" style="2" customWidth="1"/>
    <col min="1528" max="1528" width="6" style="2" bestFit="1" customWidth="1"/>
    <col min="1529" max="1536" width="5.81640625" style="2"/>
    <col min="1537" max="1537" width="12.6328125" style="2" customWidth="1"/>
    <col min="1538" max="1538" width="20.81640625" style="2" customWidth="1"/>
    <col min="1539" max="1540" width="17.1796875" style="2" customWidth="1"/>
    <col min="1541" max="1542" width="25.81640625" style="2" customWidth="1"/>
    <col min="1543" max="1543" width="26.36328125" style="2" customWidth="1"/>
    <col min="1544" max="1544" width="16.453125" style="2" customWidth="1"/>
    <col min="1545" max="1545" width="14.453125" style="2" customWidth="1"/>
    <col min="1546" max="1546" width="9.453125" style="2" customWidth="1"/>
    <col min="1547" max="1547" width="16.6328125" style="2" customWidth="1"/>
    <col min="1548" max="1548" width="12.453125" style="2" customWidth="1"/>
    <col min="1549" max="1549" width="9.54296875" style="2" customWidth="1"/>
    <col min="1550" max="1550" width="15.54296875" style="2" customWidth="1"/>
    <col min="1551" max="1782" width="8.81640625" style="2" customWidth="1"/>
    <col min="1783" max="1783" width="24.6328125" style="2" customWidth="1"/>
    <col min="1784" max="1784" width="6" style="2" bestFit="1" customWidth="1"/>
    <col min="1785" max="1792" width="5.81640625" style="2"/>
    <col min="1793" max="1793" width="12.6328125" style="2" customWidth="1"/>
    <col min="1794" max="1794" width="20.81640625" style="2" customWidth="1"/>
    <col min="1795" max="1796" width="17.1796875" style="2" customWidth="1"/>
    <col min="1797" max="1798" width="25.81640625" style="2" customWidth="1"/>
    <col min="1799" max="1799" width="26.36328125" style="2" customWidth="1"/>
    <col min="1800" max="1800" width="16.453125" style="2" customWidth="1"/>
    <col min="1801" max="1801" width="14.453125" style="2" customWidth="1"/>
    <col min="1802" max="1802" width="9.453125" style="2" customWidth="1"/>
    <col min="1803" max="1803" width="16.6328125" style="2" customWidth="1"/>
    <col min="1804" max="1804" width="12.453125" style="2" customWidth="1"/>
    <col min="1805" max="1805" width="9.54296875" style="2" customWidth="1"/>
    <col min="1806" max="1806" width="15.54296875" style="2" customWidth="1"/>
    <col min="1807" max="2038" width="8.81640625" style="2" customWidth="1"/>
    <col min="2039" max="2039" width="24.6328125" style="2" customWidth="1"/>
    <col min="2040" max="2040" width="6" style="2" bestFit="1" customWidth="1"/>
    <col min="2041" max="2048" width="5.81640625" style="2"/>
    <col min="2049" max="2049" width="12.6328125" style="2" customWidth="1"/>
    <col min="2050" max="2050" width="20.81640625" style="2" customWidth="1"/>
    <col min="2051" max="2052" width="17.1796875" style="2" customWidth="1"/>
    <col min="2053" max="2054" width="25.81640625" style="2" customWidth="1"/>
    <col min="2055" max="2055" width="26.36328125" style="2" customWidth="1"/>
    <col min="2056" max="2056" width="16.453125" style="2" customWidth="1"/>
    <col min="2057" max="2057" width="14.453125" style="2" customWidth="1"/>
    <col min="2058" max="2058" width="9.453125" style="2" customWidth="1"/>
    <col min="2059" max="2059" width="16.6328125" style="2" customWidth="1"/>
    <col min="2060" max="2060" width="12.453125" style="2" customWidth="1"/>
    <col min="2061" max="2061" width="9.54296875" style="2" customWidth="1"/>
    <col min="2062" max="2062" width="15.54296875" style="2" customWidth="1"/>
    <col min="2063" max="2294" width="8.81640625" style="2" customWidth="1"/>
    <col min="2295" max="2295" width="24.6328125" style="2" customWidth="1"/>
    <col min="2296" max="2296" width="6" style="2" bestFit="1" customWidth="1"/>
    <col min="2297" max="2304" width="5.81640625" style="2"/>
    <col min="2305" max="2305" width="12.6328125" style="2" customWidth="1"/>
    <col min="2306" max="2306" width="20.81640625" style="2" customWidth="1"/>
    <col min="2307" max="2308" width="17.1796875" style="2" customWidth="1"/>
    <col min="2309" max="2310" width="25.81640625" style="2" customWidth="1"/>
    <col min="2311" max="2311" width="26.36328125" style="2" customWidth="1"/>
    <col min="2312" max="2312" width="16.453125" style="2" customWidth="1"/>
    <col min="2313" max="2313" width="14.453125" style="2" customWidth="1"/>
    <col min="2314" max="2314" width="9.453125" style="2" customWidth="1"/>
    <col min="2315" max="2315" width="16.6328125" style="2" customWidth="1"/>
    <col min="2316" max="2316" width="12.453125" style="2" customWidth="1"/>
    <col min="2317" max="2317" width="9.54296875" style="2" customWidth="1"/>
    <col min="2318" max="2318" width="15.54296875" style="2" customWidth="1"/>
    <col min="2319" max="2550" width="8.81640625" style="2" customWidth="1"/>
    <col min="2551" max="2551" width="24.6328125" style="2" customWidth="1"/>
    <col min="2552" max="2552" width="6" style="2" bestFit="1" customWidth="1"/>
    <col min="2553" max="2560" width="5.81640625" style="2"/>
    <col min="2561" max="2561" width="12.6328125" style="2" customWidth="1"/>
    <col min="2562" max="2562" width="20.81640625" style="2" customWidth="1"/>
    <col min="2563" max="2564" width="17.1796875" style="2" customWidth="1"/>
    <col min="2565" max="2566" width="25.81640625" style="2" customWidth="1"/>
    <col min="2567" max="2567" width="26.36328125" style="2" customWidth="1"/>
    <col min="2568" max="2568" width="16.453125" style="2" customWidth="1"/>
    <col min="2569" max="2569" width="14.453125" style="2" customWidth="1"/>
    <col min="2570" max="2570" width="9.453125" style="2" customWidth="1"/>
    <col min="2571" max="2571" width="16.6328125" style="2" customWidth="1"/>
    <col min="2572" max="2572" width="12.453125" style="2" customWidth="1"/>
    <col min="2573" max="2573" width="9.54296875" style="2" customWidth="1"/>
    <col min="2574" max="2574" width="15.54296875" style="2" customWidth="1"/>
    <col min="2575" max="2806" width="8.81640625" style="2" customWidth="1"/>
    <col min="2807" max="2807" width="24.6328125" style="2" customWidth="1"/>
    <col min="2808" max="2808" width="6" style="2" bestFit="1" customWidth="1"/>
    <col min="2809" max="2816" width="5.81640625" style="2"/>
    <col min="2817" max="2817" width="12.6328125" style="2" customWidth="1"/>
    <col min="2818" max="2818" width="20.81640625" style="2" customWidth="1"/>
    <col min="2819" max="2820" width="17.1796875" style="2" customWidth="1"/>
    <col min="2821" max="2822" width="25.81640625" style="2" customWidth="1"/>
    <col min="2823" max="2823" width="26.36328125" style="2" customWidth="1"/>
    <col min="2824" max="2824" width="16.453125" style="2" customWidth="1"/>
    <col min="2825" max="2825" width="14.453125" style="2" customWidth="1"/>
    <col min="2826" max="2826" width="9.453125" style="2" customWidth="1"/>
    <col min="2827" max="2827" width="16.6328125" style="2" customWidth="1"/>
    <col min="2828" max="2828" width="12.453125" style="2" customWidth="1"/>
    <col min="2829" max="2829" width="9.54296875" style="2" customWidth="1"/>
    <col min="2830" max="2830" width="15.54296875" style="2" customWidth="1"/>
    <col min="2831" max="3062" width="8.81640625" style="2" customWidth="1"/>
    <col min="3063" max="3063" width="24.6328125" style="2" customWidth="1"/>
    <col min="3064" max="3064" width="6" style="2" bestFit="1" customWidth="1"/>
    <col min="3065" max="3072" width="5.81640625" style="2"/>
    <col min="3073" max="3073" width="12.6328125" style="2" customWidth="1"/>
    <col min="3074" max="3074" width="20.81640625" style="2" customWidth="1"/>
    <col min="3075" max="3076" width="17.1796875" style="2" customWidth="1"/>
    <col min="3077" max="3078" width="25.81640625" style="2" customWidth="1"/>
    <col min="3079" max="3079" width="26.36328125" style="2" customWidth="1"/>
    <col min="3080" max="3080" width="16.453125" style="2" customWidth="1"/>
    <col min="3081" max="3081" width="14.453125" style="2" customWidth="1"/>
    <col min="3082" max="3082" width="9.453125" style="2" customWidth="1"/>
    <col min="3083" max="3083" width="16.6328125" style="2" customWidth="1"/>
    <col min="3084" max="3084" width="12.453125" style="2" customWidth="1"/>
    <col min="3085" max="3085" width="9.54296875" style="2" customWidth="1"/>
    <col min="3086" max="3086" width="15.54296875" style="2" customWidth="1"/>
    <col min="3087" max="3318" width="8.81640625" style="2" customWidth="1"/>
    <col min="3319" max="3319" width="24.6328125" style="2" customWidth="1"/>
    <col min="3320" max="3320" width="6" style="2" bestFit="1" customWidth="1"/>
    <col min="3321" max="3328" width="5.81640625" style="2"/>
    <col min="3329" max="3329" width="12.6328125" style="2" customWidth="1"/>
    <col min="3330" max="3330" width="20.81640625" style="2" customWidth="1"/>
    <col min="3331" max="3332" width="17.1796875" style="2" customWidth="1"/>
    <col min="3333" max="3334" width="25.81640625" style="2" customWidth="1"/>
    <col min="3335" max="3335" width="26.36328125" style="2" customWidth="1"/>
    <col min="3336" max="3336" width="16.453125" style="2" customWidth="1"/>
    <col min="3337" max="3337" width="14.453125" style="2" customWidth="1"/>
    <col min="3338" max="3338" width="9.453125" style="2" customWidth="1"/>
    <col min="3339" max="3339" width="16.6328125" style="2" customWidth="1"/>
    <col min="3340" max="3340" width="12.453125" style="2" customWidth="1"/>
    <col min="3341" max="3341" width="9.54296875" style="2" customWidth="1"/>
    <col min="3342" max="3342" width="15.54296875" style="2" customWidth="1"/>
    <col min="3343" max="3574" width="8.81640625" style="2" customWidth="1"/>
    <col min="3575" max="3575" width="24.6328125" style="2" customWidth="1"/>
    <col min="3576" max="3576" width="6" style="2" bestFit="1" customWidth="1"/>
    <col min="3577" max="3584" width="5.81640625" style="2"/>
    <col min="3585" max="3585" width="12.6328125" style="2" customWidth="1"/>
    <col min="3586" max="3586" width="20.81640625" style="2" customWidth="1"/>
    <col min="3587" max="3588" width="17.1796875" style="2" customWidth="1"/>
    <col min="3589" max="3590" width="25.81640625" style="2" customWidth="1"/>
    <col min="3591" max="3591" width="26.36328125" style="2" customWidth="1"/>
    <col min="3592" max="3592" width="16.453125" style="2" customWidth="1"/>
    <col min="3593" max="3593" width="14.453125" style="2" customWidth="1"/>
    <col min="3594" max="3594" width="9.453125" style="2" customWidth="1"/>
    <col min="3595" max="3595" width="16.6328125" style="2" customWidth="1"/>
    <col min="3596" max="3596" width="12.453125" style="2" customWidth="1"/>
    <col min="3597" max="3597" width="9.54296875" style="2" customWidth="1"/>
    <col min="3598" max="3598" width="15.54296875" style="2" customWidth="1"/>
    <col min="3599" max="3830" width="8.81640625" style="2" customWidth="1"/>
    <col min="3831" max="3831" width="24.6328125" style="2" customWidth="1"/>
    <col min="3832" max="3832" width="6" style="2" bestFit="1" customWidth="1"/>
    <col min="3833" max="3840" width="5.81640625" style="2"/>
    <col min="3841" max="3841" width="12.6328125" style="2" customWidth="1"/>
    <col min="3842" max="3842" width="20.81640625" style="2" customWidth="1"/>
    <col min="3843" max="3844" width="17.1796875" style="2" customWidth="1"/>
    <col min="3845" max="3846" width="25.81640625" style="2" customWidth="1"/>
    <col min="3847" max="3847" width="26.36328125" style="2" customWidth="1"/>
    <col min="3848" max="3848" width="16.453125" style="2" customWidth="1"/>
    <col min="3849" max="3849" width="14.453125" style="2" customWidth="1"/>
    <col min="3850" max="3850" width="9.453125" style="2" customWidth="1"/>
    <col min="3851" max="3851" width="16.6328125" style="2" customWidth="1"/>
    <col min="3852" max="3852" width="12.453125" style="2" customWidth="1"/>
    <col min="3853" max="3853" width="9.54296875" style="2" customWidth="1"/>
    <col min="3854" max="3854" width="15.54296875" style="2" customWidth="1"/>
    <col min="3855" max="4086" width="8.81640625" style="2" customWidth="1"/>
    <col min="4087" max="4087" width="24.6328125" style="2" customWidth="1"/>
    <col min="4088" max="4088" width="6" style="2" bestFit="1" customWidth="1"/>
    <col min="4089" max="4096" width="5.81640625" style="2"/>
    <col min="4097" max="4097" width="12.6328125" style="2" customWidth="1"/>
    <col min="4098" max="4098" width="20.81640625" style="2" customWidth="1"/>
    <col min="4099" max="4100" width="17.1796875" style="2" customWidth="1"/>
    <col min="4101" max="4102" width="25.81640625" style="2" customWidth="1"/>
    <col min="4103" max="4103" width="26.36328125" style="2" customWidth="1"/>
    <col min="4104" max="4104" width="16.453125" style="2" customWidth="1"/>
    <col min="4105" max="4105" width="14.453125" style="2" customWidth="1"/>
    <col min="4106" max="4106" width="9.453125" style="2" customWidth="1"/>
    <col min="4107" max="4107" width="16.6328125" style="2" customWidth="1"/>
    <col min="4108" max="4108" width="12.453125" style="2" customWidth="1"/>
    <col min="4109" max="4109" width="9.54296875" style="2" customWidth="1"/>
    <col min="4110" max="4110" width="15.54296875" style="2" customWidth="1"/>
    <col min="4111" max="4342" width="8.81640625" style="2" customWidth="1"/>
    <col min="4343" max="4343" width="24.6328125" style="2" customWidth="1"/>
    <col min="4344" max="4344" width="6" style="2" bestFit="1" customWidth="1"/>
    <col min="4345" max="4352" width="5.81640625" style="2"/>
    <col min="4353" max="4353" width="12.6328125" style="2" customWidth="1"/>
    <col min="4354" max="4354" width="20.81640625" style="2" customWidth="1"/>
    <col min="4355" max="4356" width="17.1796875" style="2" customWidth="1"/>
    <col min="4357" max="4358" width="25.81640625" style="2" customWidth="1"/>
    <col min="4359" max="4359" width="26.36328125" style="2" customWidth="1"/>
    <col min="4360" max="4360" width="16.453125" style="2" customWidth="1"/>
    <col min="4361" max="4361" width="14.453125" style="2" customWidth="1"/>
    <col min="4362" max="4362" width="9.453125" style="2" customWidth="1"/>
    <col min="4363" max="4363" width="16.6328125" style="2" customWidth="1"/>
    <col min="4364" max="4364" width="12.453125" style="2" customWidth="1"/>
    <col min="4365" max="4365" width="9.54296875" style="2" customWidth="1"/>
    <col min="4366" max="4366" width="15.54296875" style="2" customWidth="1"/>
    <col min="4367" max="4598" width="8.81640625" style="2" customWidth="1"/>
    <col min="4599" max="4599" width="24.6328125" style="2" customWidth="1"/>
    <col min="4600" max="4600" width="6" style="2" bestFit="1" customWidth="1"/>
    <col min="4601" max="4608" width="5.81640625" style="2"/>
    <col min="4609" max="4609" width="12.6328125" style="2" customWidth="1"/>
    <col min="4610" max="4610" width="20.81640625" style="2" customWidth="1"/>
    <col min="4611" max="4612" width="17.1796875" style="2" customWidth="1"/>
    <col min="4613" max="4614" width="25.81640625" style="2" customWidth="1"/>
    <col min="4615" max="4615" width="26.36328125" style="2" customWidth="1"/>
    <col min="4616" max="4616" width="16.453125" style="2" customWidth="1"/>
    <col min="4617" max="4617" width="14.453125" style="2" customWidth="1"/>
    <col min="4618" max="4618" width="9.453125" style="2" customWidth="1"/>
    <col min="4619" max="4619" width="16.6328125" style="2" customWidth="1"/>
    <col min="4620" max="4620" width="12.453125" style="2" customWidth="1"/>
    <col min="4621" max="4621" width="9.54296875" style="2" customWidth="1"/>
    <col min="4622" max="4622" width="15.54296875" style="2" customWidth="1"/>
    <col min="4623" max="4854" width="8.81640625" style="2" customWidth="1"/>
    <col min="4855" max="4855" width="24.6328125" style="2" customWidth="1"/>
    <col min="4856" max="4856" width="6" style="2" bestFit="1" customWidth="1"/>
    <col min="4857" max="4864" width="5.81640625" style="2"/>
    <col min="4865" max="4865" width="12.6328125" style="2" customWidth="1"/>
    <col min="4866" max="4866" width="20.81640625" style="2" customWidth="1"/>
    <col min="4867" max="4868" width="17.1796875" style="2" customWidth="1"/>
    <col min="4869" max="4870" width="25.81640625" style="2" customWidth="1"/>
    <col min="4871" max="4871" width="26.36328125" style="2" customWidth="1"/>
    <col min="4872" max="4872" width="16.453125" style="2" customWidth="1"/>
    <col min="4873" max="4873" width="14.453125" style="2" customWidth="1"/>
    <col min="4874" max="4874" width="9.453125" style="2" customWidth="1"/>
    <col min="4875" max="4875" width="16.6328125" style="2" customWidth="1"/>
    <col min="4876" max="4876" width="12.453125" style="2" customWidth="1"/>
    <col min="4877" max="4877" width="9.54296875" style="2" customWidth="1"/>
    <col min="4878" max="4878" width="15.54296875" style="2" customWidth="1"/>
    <col min="4879" max="5110" width="8.81640625" style="2" customWidth="1"/>
    <col min="5111" max="5111" width="24.6328125" style="2" customWidth="1"/>
    <col min="5112" max="5112" width="6" style="2" bestFit="1" customWidth="1"/>
    <col min="5113" max="5120" width="5.81640625" style="2"/>
    <col min="5121" max="5121" width="12.6328125" style="2" customWidth="1"/>
    <col min="5122" max="5122" width="20.81640625" style="2" customWidth="1"/>
    <col min="5123" max="5124" width="17.1796875" style="2" customWidth="1"/>
    <col min="5125" max="5126" width="25.81640625" style="2" customWidth="1"/>
    <col min="5127" max="5127" width="26.36328125" style="2" customWidth="1"/>
    <col min="5128" max="5128" width="16.453125" style="2" customWidth="1"/>
    <col min="5129" max="5129" width="14.453125" style="2" customWidth="1"/>
    <col min="5130" max="5130" width="9.453125" style="2" customWidth="1"/>
    <col min="5131" max="5131" width="16.6328125" style="2" customWidth="1"/>
    <col min="5132" max="5132" width="12.453125" style="2" customWidth="1"/>
    <col min="5133" max="5133" width="9.54296875" style="2" customWidth="1"/>
    <col min="5134" max="5134" width="15.54296875" style="2" customWidth="1"/>
    <col min="5135" max="5366" width="8.81640625" style="2" customWidth="1"/>
    <col min="5367" max="5367" width="24.6328125" style="2" customWidth="1"/>
    <col min="5368" max="5368" width="6" style="2" bestFit="1" customWidth="1"/>
    <col min="5369" max="5376" width="5.81640625" style="2"/>
    <col min="5377" max="5377" width="12.6328125" style="2" customWidth="1"/>
    <col min="5378" max="5378" width="20.81640625" style="2" customWidth="1"/>
    <col min="5379" max="5380" width="17.1796875" style="2" customWidth="1"/>
    <col min="5381" max="5382" width="25.81640625" style="2" customWidth="1"/>
    <col min="5383" max="5383" width="26.36328125" style="2" customWidth="1"/>
    <col min="5384" max="5384" width="16.453125" style="2" customWidth="1"/>
    <col min="5385" max="5385" width="14.453125" style="2" customWidth="1"/>
    <col min="5386" max="5386" width="9.453125" style="2" customWidth="1"/>
    <col min="5387" max="5387" width="16.6328125" style="2" customWidth="1"/>
    <col min="5388" max="5388" width="12.453125" style="2" customWidth="1"/>
    <col min="5389" max="5389" width="9.54296875" style="2" customWidth="1"/>
    <col min="5390" max="5390" width="15.54296875" style="2" customWidth="1"/>
    <col min="5391" max="5622" width="8.81640625" style="2" customWidth="1"/>
    <col min="5623" max="5623" width="24.6328125" style="2" customWidth="1"/>
    <col min="5624" max="5624" width="6" style="2" bestFit="1" customWidth="1"/>
    <col min="5625" max="5632" width="5.81640625" style="2"/>
    <col min="5633" max="5633" width="12.6328125" style="2" customWidth="1"/>
    <col min="5634" max="5634" width="20.81640625" style="2" customWidth="1"/>
    <col min="5635" max="5636" width="17.1796875" style="2" customWidth="1"/>
    <col min="5637" max="5638" width="25.81640625" style="2" customWidth="1"/>
    <col min="5639" max="5639" width="26.36328125" style="2" customWidth="1"/>
    <col min="5640" max="5640" width="16.453125" style="2" customWidth="1"/>
    <col min="5641" max="5641" width="14.453125" style="2" customWidth="1"/>
    <col min="5642" max="5642" width="9.453125" style="2" customWidth="1"/>
    <col min="5643" max="5643" width="16.6328125" style="2" customWidth="1"/>
    <col min="5644" max="5644" width="12.453125" style="2" customWidth="1"/>
    <col min="5645" max="5645" width="9.54296875" style="2" customWidth="1"/>
    <col min="5646" max="5646" width="15.54296875" style="2" customWidth="1"/>
    <col min="5647" max="5878" width="8.81640625" style="2" customWidth="1"/>
    <col min="5879" max="5879" width="24.6328125" style="2" customWidth="1"/>
    <col min="5880" max="5880" width="6" style="2" bestFit="1" customWidth="1"/>
    <col min="5881" max="5888" width="5.81640625" style="2"/>
    <col min="5889" max="5889" width="12.6328125" style="2" customWidth="1"/>
    <col min="5890" max="5890" width="20.81640625" style="2" customWidth="1"/>
    <col min="5891" max="5892" width="17.1796875" style="2" customWidth="1"/>
    <col min="5893" max="5894" width="25.81640625" style="2" customWidth="1"/>
    <col min="5895" max="5895" width="26.36328125" style="2" customWidth="1"/>
    <col min="5896" max="5896" width="16.453125" style="2" customWidth="1"/>
    <col min="5897" max="5897" width="14.453125" style="2" customWidth="1"/>
    <col min="5898" max="5898" width="9.453125" style="2" customWidth="1"/>
    <col min="5899" max="5899" width="16.6328125" style="2" customWidth="1"/>
    <col min="5900" max="5900" width="12.453125" style="2" customWidth="1"/>
    <col min="5901" max="5901" width="9.54296875" style="2" customWidth="1"/>
    <col min="5902" max="5902" width="15.54296875" style="2" customWidth="1"/>
    <col min="5903" max="6134" width="8.81640625" style="2" customWidth="1"/>
    <col min="6135" max="6135" width="24.6328125" style="2" customWidth="1"/>
    <col min="6136" max="6136" width="6" style="2" bestFit="1" customWidth="1"/>
    <col min="6137" max="6144" width="5.81640625" style="2"/>
    <col min="6145" max="6145" width="12.6328125" style="2" customWidth="1"/>
    <col min="6146" max="6146" width="20.81640625" style="2" customWidth="1"/>
    <col min="6147" max="6148" width="17.1796875" style="2" customWidth="1"/>
    <col min="6149" max="6150" width="25.81640625" style="2" customWidth="1"/>
    <col min="6151" max="6151" width="26.36328125" style="2" customWidth="1"/>
    <col min="6152" max="6152" width="16.453125" style="2" customWidth="1"/>
    <col min="6153" max="6153" width="14.453125" style="2" customWidth="1"/>
    <col min="6154" max="6154" width="9.453125" style="2" customWidth="1"/>
    <col min="6155" max="6155" width="16.6328125" style="2" customWidth="1"/>
    <col min="6156" max="6156" width="12.453125" style="2" customWidth="1"/>
    <col min="6157" max="6157" width="9.54296875" style="2" customWidth="1"/>
    <col min="6158" max="6158" width="15.54296875" style="2" customWidth="1"/>
    <col min="6159" max="6390" width="8.81640625" style="2" customWidth="1"/>
    <col min="6391" max="6391" width="24.6328125" style="2" customWidth="1"/>
    <col min="6392" max="6392" width="6" style="2" bestFit="1" customWidth="1"/>
    <col min="6393" max="6400" width="5.81640625" style="2"/>
    <col min="6401" max="6401" width="12.6328125" style="2" customWidth="1"/>
    <col min="6402" max="6402" width="20.81640625" style="2" customWidth="1"/>
    <col min="6403" max="6404" width="17.1796875" style="2" customWidth="1"/>
    <col min="6405" max="6406" width="25.81640625" style="2" customWidth="1"/>
    <col min="6407" max="6407" width="26.36328125" style="2" customWidth="1"/>
    <col min="6408" max="6408" width="16.453125" style="2" customWidth="1"/>
    <col min="6409" max="6409" width="14.453125" style="2" customWidth="1"/>
    <col min="6410" max="6410" width="9.453125" style="2" customWidth="1"/>
    <col min="6411" max="6411" width="16.6328125" style="2" customWidth="1"/>
    <col min="6412" max="6412" width="12.453125" style="2" customWidth="1"/>
    <col min="6413" max="6413" width="9.54296875" style="2" customWidth="1"/>
    <col min="6414" max="6414" width="15.54296875" style="2" customWidth="1"/>
    <col min="6415" max="6646" width="8.81640625" style="2" customWidth="1"/>
    <col min="6647" max="6647" width="24.6328125" style="2" customWidth="1"/>
    <col min="6648" max="6648" width="6" style="2" bestFit="1" customWidth="1"/>
    <col min="6649" max="6656" width="5.81640625" style="2"/>
    <col min="6657" max="6657" width="12.6328125" style="2" customWidth="1"/>
    <col min="6658" max="6658" width="20.81640625" style="2" customWidth="1"/>
    <col min="6659" max="6660" width="17.1796875" style="2" customWidth="1"/>
    <col min="6661" max="6662" width="25.81640625" style="2" customWidth="1"/>
    <col min="6663" max="6663" width="26.36328125" style="2" customWidth="1"/>
    <col min="6664" max="6664" width="16.453125" style="2" customWidth="1"/>
    <col min="6665" max="6665" width="14.453125" style="2" customWidth="1"/>
    <col min="6666" max="6666" width="9.453125" style="2" customWidth="1"/>
    <col min="6667" max="6667" width="16.6328125" style="2" customWidth="1"/>
    <col min="6668" max="6668" width="12.453125" style="2" customWidth="1"/>
    <col min="6669" max="6669" width="9.54296875" style="2" customWidth="1"/>
    <col min="6670" max="6670" width="15.54296875" style="2" customWidth="1"/>
    <col min="6671" max="6902" width="8.81640625" style="2" customWidth="1"/>
    <col min="6903" max="6903" width="24.6328125" style="2" customWidth="1"/>
    <col min="6904" max="6904" width="6" style="2" bestFit="1" customWidth="1"/>
    <col min="6905" max="6912" width="5.81640625" style="2"/>
    <col min="6913" max="6913" width="12.6328125" style="2" customWidth="1"/>
    <col min="6914" max="6914" width="20.81640625" style="2" customWidth="1"/>
    <col min="6915" max="6916" width="17.1796875" style="2" customWidth="1"/>
    <col min="6917" max="6918" width="25.81640625" style="2" customWidth="1"/>
    <col min="6919" max="6919" width="26.36328125" style="2" customWidth="1"/>
    <col min="6920" max="6920" width="16.453125" style="2" customWidth="1"/>
    <col min="6921" max="6921" width="14.453125" style="2" customWidth="1"/>
    <col min="6922" max="6922" width="9.453125" style="2" customWidth="1"/>
    <col min="6923" max="6923" width="16.6328125" style="2" customWidth="1"/>
    <col min="6924" max="6924" width="12.453125" style="2" customWidth="1"/>
    <col min="6925" max="6925" width="9.54296875" style="2" customWidth="1"/>
    <col min="6926" max="6926" width="15.54296875" style="2" customWidth="1"/>
    <col min="6927" max="7158" width="8.81640625" style="2" customWidth="1"/>
    <col min="7159" max="7159" width="24.6328125" style="2" customWidth="1"/>
    <col min="7160" max="7160" width="6" style="2" bestFit="1" customWidth="1"/>
    <col min="7161" max="7168" width="5.81640625" style="2"/>
    <col min="7169" max="7169" width="12.6328125" style="2" customWidth="1"/>
    <col min="7170" max="7170" width="20.81640625" style="2" customWidth="1"/>
    <col min="7171" max="7172" width="17.1796875" style="2" customWidth="1"/>
    <col min="7173" max="7174" width="25.81640625" style="2" customWidth="1"/>
    <col min="7175" max="7175" width="26.36328125" style="2" customWidth="1"/>
    <col min="7176" max="7176" width="16.453125" style="2" customWidth="1"/>
    <col min="7177" max="7177" width="14.453125" style="2" customWidth="1"/>
    <col min="7178" max="7178" width="9.453125" style="2" customWidth="1"/>
    <col min="7179" max="7179" width="16.6328125" style="2" customWidth="1"/>
    <col min="7180" max="7180" width="12.453125" style="2" customWidth="1"/>
    <col min="7181" max="7181" width="9.54296875" style="2" customWidth="1"/>
    <col min="7182" max="7182" width="15.54296875" style="2" customWidth="1"/>
    <col min="7183" max="7414" width="8.81640625" style="2" customWidth="1"/>
    <col min="7415" max="7415" width="24.6328125" style="2" customWidth="1"/>
    <col min="7416" max="7416" width="6" style="2" bestFit="1" customWidth="1"/>
    <col min="7417" max="7424" width="5.81640625" style="2"/>
    <col min="7425" max="7425" width="12.6328125" style="2" customWidth="1"/>
    <col min="7426" max="7426" width="20.81640625" style="2" customWidth="1"/>
    <col min="7427" max="7428" width="17.1796875" style="2" customWidth="1"/>
    <col min="7429" max="7430" width="25.81640625" style="2" customWidth="1"/>
    <col min="7431" max="7431" width="26.36328125" style="2" customWidth="1"/>
    <col min="7432" max="7432" width="16.453125" style="2" customWidth="1"/>
    <col min="7433" max="7433" width="14.453125" style="2" customWidth="1"/>
    <col min="7434" max="7434" width="9.453125" style="2" customWidth="1"/>
    <col min="7435" max="7435" width="16.6328125" style="2" customWidth="1"/>
    <col min="7436" max="7436" width="12.453125" style="2" customWidth="1"/>
    <col min="7437" max="7437" width="9.54296875" style="2" customWidth="1"/>
    <col min="7438" max="7438" width="15.54296875" style="2" customWidth="1"/>
    <col min="7439" max="7670" width="8.81640625" style="2" customWidth="1"/>
    <col min="7671" max="7671" width="24.6328125" style="2" customWidth="1"/>
    <col min="7672" max="7672" width="6" style="2" bestFit="1" customWidth="1"/>
    <col min="7673" max="7680" width="5.81640625" style="2"/>
    <col min="7681" max="7681" width="12.6328125" style="2" customWidth="1"/>
    <col min="7682" max="7682" width="20.81640625" style="2" customWidth="1"/>
    <col min="7683" max="7684" width="17.1796875" style="2" customWidth="1"/>
    <col min="7685" max="7686" width="25.81640625" style="2" customWidth="1"/>
    <col min="7687" max="7687" width="26.36328125" style="2" customWidth="1"/>
    <col min="7688" max="7688" width="16.453125" style="2" customWidth="1"/>
    <col min="7689" max="7689" width="14.453125" style="2" customWidth="1"/>
    <col min="7690" max="7690" width="9.453125" style="2" customWidth="1"/>
    <col min="7691" max="7691" width="16.6328125" style="2" customWidth="1"/>
    <col min="7692" max="7692" width="12.453125" style="2" customWidth="1"/>
    <col min="7693" max="7693" width="9.54296875" style="2" customWidth="1"/>
    <col min="7694" max="7694" width="15.54296875" style="2" customWidth="1"/>
    <col min="7695" max="7926" width="8.81640625" style="2" customWidth="1"/>
    <col min="7927" max="7927" width="24.6328125" style="2" customWidth="1"/>
    <col min="7928" max="7928" width="6" style="2" bestFit="1" customWidth="1"/>
    <col min="7929" max="7936" width="5.81640625" style="2"/>
    <col min="7937" max="7937" width="12.6328125" style="2" customWidth="1"/>
    <col min="7938" max="7938" width="20.81640625" style="2" customWidth="1"/>
    <col min="7939" max="7940" width="17.1796875" style="2" customWidth="1"/>
    <col min="7941" max="7942" width="25.81640625" style="2" customWidth="1"/>
    <col min="7943" max="7943" width="26.36328125" style="2" customWidth="1"/>
    <col min="7944" max="7944" width="16.453125" style="2" customWidth="1"/>
    <col min="7945" max="7945" width="14.453125" style="2" customWidth="1"/>
    <col min="7946" max="7946" width="9.453125" style="2" customWidth="1"/>
    <col min="7947" max="7947" width="16.6328125" style="2" customWidth="1"/>
    <col min="7948" max="7948" width="12.453125" style="2" customWidth="1"/>
    <col min="7949" max="7949" width="9.54296875" style="2" customWidth="1"/>
    <col min="7950" max="7950" width="15.54296875" style="2" customWidth="1"/>
    <col min="7951" max="8182" width="8.81640625" style="2" customWidth="1"/>
    <col min="8183" max="8183" width="24.6328125" style="2" customWidth="1"/>
    <col min="8184" max="8184" width="6" style="2" bestFit="1" customWidth="1"/>
    <col min="8185" max="8192" width="5.81640625" style="2"/>
    <col min="8193" max="8193" width="12.6328125" style="2" customWidth="1"/>
    <col min="8194" max="8194" width="20.81640625" style="2" customWidth="1"/>
    <col min="8195" max="8196" width="17.1796875" style="2" customWidth="1"/>
    <col min="8197" max="8198" width="25.81640625" style="2" customWidth="1"/>
    <col min="8199" max="8199" width="26.36328125" style="2" customWidth="1"/>
    <col min="8200" max="8200" width="16.453125" style="2" customWidth="1"/>
    <col min="8201" max="8201" width="14.453125" style="2" customWidth="1"/>
    <col min="8202" max="8202" width="9.453125" style="2" customWidth="1"/>
    <col min="8203" max="8203" width="16.6328125" style="2" customWidth="1"/>
    <col min="8204" max="8204" width="12.453125" style="2" customWidth="1"/>
    <col min="8205" max="8205" width="9.54296875" style="2" customWidth="1"/>
    <col min="8206" max="8206" width="15.54296875" style="2" customWidth="1"/>
    <col min="8207" max="8438" width="8.81640625" style="2" customWidth="1"/>
    <col min="8439" max="8439" width="24.6328125" style="2" customWidth="1"/>
    <col min="8440" max="8440" width="6" style="2" bestFit="1" customWidth="1"/>
    <col min="8441" max="8448" width="5.81640625" style="2"/>
    <col min="8449" max="8449" width="12.6328125" style="2" customWidth="1"/>
    <col min="8450" max="8450" width="20.81640625" style="2" customWidth="1"/>
    <col min="8451" max="8452" width="17.1796875" style="2" customWidth="1"/>
    <col min="8453" max="8454" width="25.81640625" style="2" customWidth="1"/>
    <col min="8455" max="8455" width="26.36328125" style="2" customWidth="1"/>
    <col min="8456" max="8456" width="16.453125" style="2" customWidth="1"/>
    <col min="8457" max="8457" width="14.453125" style="2" customWidth="1"/>
    <col min="8458" max="8458" width="9.453125" style="2" customWidth="1"/>
    <col min="8459" max="8459" width="16.6328125" style="2" customWidth="1"/>
    <col min="8460" max="8460" width="12.453125" style="2" customWidth="1"/>
    <col min="8461" max="8461" width="9.54296875" style="2" customWidth="1"/>
    <col min="8462" max="8462" width="15.54296875" style="2" customWidth="1"/>
    <col min="8463" max="8694" width="8.81640625" style="2" customWidth="1"/>
    <col min="8695" max="8695" width="24.6328125" style="2" customWidth="1"/>
    <col min="8696" max="8696" width="6" style="2" bestFit="1" customWidth="1"/>
    <col min="8697" max="8704" width="5.81640625" style="2"/>
    <col min="8705" max="8705" width="12.6328125" style="2" customWidth="1"/>
    <col min="8706" max="8706" width="20.81640625" style="2" customWidth="1"/>
    <col min="8707" max="8708" width="17.1796875" style="2" customWidth="1"/>
    <col min="8709" max="8710" width="25.81640625" style="2" customWidth="1"/>
    <col min="8711" max="8711" width="26.36328125" style="2" customWidth="1"/>
    <col min="8712" max="8712" width="16.453125" style="2" customWidth="1"/>
    <col min="8713" max="8713" width="14.453125" style="2" customWidth="1"/>
    <col min="8714" max="8714" width="9.453125" style="2" customWidth="1"/>
    <col min="8715" max="8715" width="16.6328125" style="2" customWidth="1"/>
    <col min="8716" max="8716" width="12.453125" style="2" customWidth="1"/>
    <col min="8717" max="8717" width="9.54296875" style="2" customWidth="1"/>
    <col min="8718" max="8718" width="15.54296875" style="2" customWidth="1"/>
    <col min="8719" max="8950" width="8.81640625" style="2" customWidth="1"/>
    <col min="8951" max="8951" width="24.6328125" style="2" customWidth="1"/>
    <col min="8952" max="8952" width="6" style="2" bestFit="1" customWidth="1"/>
    <col min="8953" max="8960" width="5.81640625" style="2"/>
    <col min="8961" max="8961" width="12.6328125" style="2" customWidth="1"/>
    <col min="8962" max="8962" width="20.81640625" style="2" customWidth="1"/>
    <col min="8963" max="8964" width="17.1796875" style="2" customWidth="1"/>
    <col min="8965" max="8966" width="25.81640625" style="2" customWidth="1"/>
    <col min="8967" max="8967" width="26.36328125" style="2" customWidth="1"/>
    <col min="8968" max="8968" width="16.453125" style="2" customWidth="1"/>
    <col min="8969" max="8969" width="14.453125" style="2" customWidth="1"/>
    <col min="8970" max="8970" width="9.453125" style="2" customWidth="1"/>
    <col min="8971" max="8971" width="16.6328125" style="2" customWidth="1"/>
    <col min="8972" max="8972" width="12.453125" style="2" customWidth="1"/>
    <col min="8973" max="8973" width="9.54296875" style="2" customWidth="1"/>
    <col min="8974" max="8974" width="15.54296875" style="2" customWidth="1"/>
    <col min="8975" max="9206" width="8.81640625" style="2" customWidth="1"/>
    <col min="9207" max="9207" width="24.6328125" style="2" customWidth="1"/>
    <col min="9208" max="9208" width="6" style="2" bestFit="1" customWidth="1"/>
    <col min="9209" max="9216" width="5.81640625" style="2"/>
    <col min="9217" max="9217" width="12.6328125" style="2" customWidth="1"/>
    <col min="9218" max="9218" width="20.81640625" style="2" customWidth="1"/>
    <col min="9219" max="9220" width="17.1796875" style="2" customWidth="1"/>
    <col min="9221" max="9222" width="25.81640625" style="2" customWidth="1"/>
    <col min="9223" max="9223" width="26.36328125" style="2" customWidth="1"/>
    <col min="9224" max="9224" width="16.453125" style="2" customWidth="1"/>
    <col min="9225" max="9225" width="14.453125" style="2" customWidth="1"/>
    <col min="9226" max="9226" width="9.453125" style="2" customWidth="1"/>
    <col min="9227" max="9227" width="16.6328125" style="2" customWidth="1"/>
    <col min="9228" max="9228" width="12.453125" style="2" customWidth="1"/>
    <col min="9229" max="9229" width="9.54296875" style="2" customWidth="1"/>
    <col min="9230" max="9230" width="15.54296875" style="2" customWidth="1"/>
    <col min="9231" max="9462" width="8.81640625" style="2" customWidth="1"/>
    <col min="9463" max="9463" width="24.6328125" style="2" customWidth="1"/>
    <col min="9464" max="9464" width="6" style="2" bestFit="1" customWidth="1"/>
    <col min="9465" max="9472" width="5.81640625" style="2"/>
    <col min="9473" max="9473" width="12.6328125" style="2" customWidth="1"/>
    <col min="9474" max="9474" width="20.81640625" style="2" customWidth="1"/>
    <col min="9475" max="9476" width="17.1796875" style="2" customWidth="1"/>
    <col min="9477" max="9478" width="25.81640625" style="2" customWidth="1"/>
    <col min="9479" max="9479" width="26.36328125" style="2" customWidth="1"/>
    <col min="9480" max="9480" width="16.453125" style="2" customWidth="1"/>
    <col min="9481" max="9481" width="14.453125" style="2" customWidth="1"/>
    <col min="9482" max="9482" width="9.453125" style="2" customWidth="1"/>
    <col min="9483" max="9483" width="16.6328125" style="2" customWidth="1"/>
    <col min="9484" max="9484" width="12.453125" style="2" customWidth="1"/>
    <col min="9485" max="9485" width="9.54296875" style="2" customWidth="1"/>
    <col min="9486" max="9486" width="15.54296875" style="2" customWidth="1"/>
    <col min="9487" max="9718" width="8.81640625" style="2" customWidth="1"/>
    <col min="9719" max="9719" width="24.6328125" style="2" customWidth="1"/>
    <col min="9720" max="9720" width="6" style="2" bestFit="1" customWidth="1"/>
    <col min="9721" max="9728" width="5.81640625" style="2"/>
    <col min="9729" max="9729" width="12.6328125" style="2" customWidth="1"/>
    <col min="9730" max="9730" width="20.81640625" style="2" customWidth="1"/>
    <col min="9731" max="9732" width="17.1796875" style="2" customWidth="1"/>
    <col min="9733" max="9734" width="25.81640625" style="2" customWidth="1"/>
    <col min="9735" max="9735" width="26.36328125" style="2" customWidth="1"/>
    <col min="9736" max="9736" width="16.453125" style="2" customWidth="1"/>
    <col min="9737" max="9737" width="14.453125" style="2" customWidth="1"/>
    <col min="9738" max="9738" width="9.453125" style="2" customWidth="1"/>
    <col min="9739" max="9739" width="16.6328125" style="2" customWidth="1"/>
    <col min="9740" max="9740" width="12.453125" style="2" customWidth="1"/>
    <col min="9741" max="9741" width="9.54296875" style="2" customWidth="1"/>
    <col min="9742" max="9742" width="15.54296875" style="2" customWidth="1"/>
    <col min="9743" max="9974" width="8.81640625" style="2" customWidth="1"/>
    <col min="9975" max="9975" width="24.6328125" style="2" customWidth="1"/>
    <col min="9976" max="9976" width="6" style="2" bestFit="1" customWidth="1"/>
    <col min="9977" max="9984" width="5.81640625" style="2"/>
    <col min="9985" max="9985" width="12.6328125" style="2" customWidth="1"/>
    <col min="9986" max="9986" width="20.81640625" style="2" customWidth="1"/>
    <col min="9987" max="9988" width="17.1796875" style="2" customWidth="1"/>
    <col min="9989" max="9990" width="25.81640625" style="2" customWidth="1"/>
    <col min="9991" max="9991" width="26.36328125" style="2" customWidth="1"/>
    <col min="9992" max="9992" width="16.453125" style="2" customWidth="1"/>
    <col min="9993" max="9993" width="14.453125" style="2" customWidth="1"/>
    <col min="9994" max="9994" width="9.453125" style="2" customWidth="1"/>
    <col min="9995" max="9995" width="16.6328125" style="2" customWidth="1"/>
    <col min="9996" max="9996" width="12.453125" style="2" customWidth="1"/>
    <col min="9997" max="9997" width="9.54296875" style="2" customWidth="1"/>
    <col min="9998" max="9998" width="15.54296875" style="2" customWidth="1"/>
    <col min="9999" max="10230" width="8.81640625" style="2" customWidth="1"/>
    <col min="10231" max="10231" width="24.6328125" style="2" customWidth="1"/>
    <col min="10232" max="10232" width="6" style="2" bestFit="1" customWidth="1"/>
    <col min="10233" max="10240" width="5.81640625" style="2"/>
    <col min="10241" max="10241" width="12.6328125" style="2" customWidth="1"/>
    <col min="10242" max="10242" width="20.81640625" style="2" customWidth="1"/>
    <col min="10243" max="10244" width="17.1796875" style="2" customWidth="1"/>
    <col min="10245" max="10246" width="25.81640625" style="2" customWidth="1"/>
    <col min="10247" max="10247" width="26.36328125" style="2" customWidth="1"/>
    <col min="10248" max="10248" width="16.453125" style="2" customWidth="1"/>
    <col min="10249" max="10249" width="14.453125" style="2" customWidth="1"/>
    <col min="10250" max="10250" width="9.453125" style="2" customWidth="1"/>
    <col min="10251" max="10251" width="16.6328125" style="2" customWidth="1"/>
    <col min="10252" max="10252" width="12.453125" style="2" customWidth="1"/>
    <col min="10253" max="10253" width="9.54296875" style="2" customWidth="1"/>
    <col min="10254" max="10254" width="15.54296875" style="2" customWidth="1"/>
    <col min="10255" max="10486" width="8.81640625" style="2" customWidth="1"/>
    <col min="10487" max="10487" width="24.6328125" style="2" customWidth="1"/>
    <col min="10488" max="10488" width="6" style="2" bestFit="1" customWidth="1"/>
    <col min="10489" max="10496" width="5.81640625" style="2"/>
    <col min="10497" max="10497" width="12.6328125" style="2" customWidth="1"/>
    <col min="10498" max="10498" width="20.81640625" style="2" customWidth="1"/>
    <col min="10499" max="10500" width="17.1796875" style="2" customWidth="1"/>
    <col min="10501" max="10502" width="25.81640625" style="2" customWidth="1"/>
    <col min="10503" max="10503" width="26.36328125" style="2" customWidth="1"/>
    <col min="10504" max="10504" width="16.453125" style="2" customWidth="1"/>
    <col min="10505" max="10505" width="14.453125" style="2" customWidth="1"/>
    <col min="10506" max="10506" width="9.453125" style="2" customWidth="1"/>
    <col min="10507" max="10507" width="16.6328125" style="2" customWidth="1"/>
    <col min="10508" max="10508" width="12.453125" style="2" customWidth="1"/>
    <col min="10509" max="10509" width="9.54296875" style="2" customWidth="1"/>
    <col min="10510" max="10510" width="15.54296875" style="2" customWidth="1"/>
    <col min="10511" max="10742" width="8.81640625" style="2" customWidth="1"/>
    <col min="10743" max="10743" width="24.6328125" style="2" customWidth="1"/>
    <col min="10744" max="10744" width="6" style="2" bestFit="1" customWidth="1"/>
    <col min="10745" max="10752" width="5.81640625" style="2"/>
    <col min="10753" max="10753" width="12.6328125" style="2" customWidth="1"/>
    <col min="10754" max="10754" width="20.81640625" style="2" customWidth="1"/>
    <col min="10755" max="10756" width="17.1796875" style="2" customWidth="1"/>
    <col min="10757" max="10758" width="25.81640625" style="2" customWidth="1"/>
    <col min="10759" max="10759" width="26.36328125" style="2" customWidth="1"/>
    <col min="10760" max="10760" width="16.453125" style="2" customWidth="1"/>
    <col min="10761" max="10761" width="14.453125" style="2" customWidth="1"/>
    <col min="10762" max="10762" width="9.453125" style="2" customWidth="1"/>
    <col min="10763" max="10763" width="16.6328125" style="2" customWidth="1"/>
    <col min="10764" max="10764" width="12.453125" style="2" customWidth="1"/>
    <col min="10765" max="10765" width="9.54296875" style="2" customWidth="1"/>
    <col min="10766" max="10766" width="15.54296875" style="2" customWidth="1"/>
    <col min="10767" max="10998" width="8.81640625" style="2" customWidth="1"/>
    <col min="10999" max="10999" width="24.6328125" style="2" customWidth="1"/>
    <col min="11000" max="11000" width="6" style="2" bestFit="1" customWidth="1"/>
    <col min="11001" max="11008" width="5.81640625" style="2"/>
    <col min="11009" max="11009" width="12.6328125" style="2" customWidth="1"/>
    <col min="11010" max="11010" width="20.81640625" style="2" customWidth="1"/>
    <col min="11011" max="11012" width="17.1796875" style="2" customWidth="1"/>
    <col min="11013" max="11014" width="25.81640625" style="2" customWidth="1"/>
    <col min="11015" max="11015" width="26.36328125" style="2" customWidth="1"/>
    <col min="11016" max="11016" width="16.453125" style="2" customWidth="1"/>
    <col min="11017" max="11017" width="14.453125" style="2" customWidth="1"/>
    <col min="11018" max="11018" width="9.453125" style="2" customWidth="1"/>
    <col min="11019" max="11019" width="16.6328125" style="2" customWidth="1"/>
    <col min="11020" max="11020" width="12.453125" style="2" customWidth="1"/>
    <col min="11021" max="11021" width="9.54296875" style="2" customWidth="1"/>
    <col min="11022" max="11022" width="15.54296875" style="2" customWidth="1"/>
    <col min="11023" max="11254" width="8.81640625" style="2" customWidth="1"/>
    <col min="11255" max="11255" width="24.6328125" style="2" customWidth="1"/>
    <col min="11256" max="11256" width="6" style="2" bestFit="1" customWidth="1"/>
    <col min="11257" max="11264" width="5.81640625" style="2"/>
    <col min="11265" max="11265" width="12.6328125" style="2" customWidth="1"/>
    <col min="11266" max="11266" width="20.81640625" style="2" customWidth="1"/>
    <col min="11267" max="11268" width="17.1796875" style="2" customWidth="1"/>
    <col min="11269" max="11270" width="25.81640625" style="2" customWidth="1"/>
    <col min="11271" max="11271" width="26.36328125" style="2" customWidth="1"/>
    <col min="11272" max="11272" width="16.453125" style="2" customWidth="1"/>
    <col min="11273" max="11273" width="14.453125" style="2" customWidth="1"/>
    <col min="11274" max="11274" width="9.453125" style="2" customWidth="1"/>
    <col min="11275" max="11275" width="16.6328125" style="2" customWidth="1"/>
    <col min="11276" max="11276" width="12.453125" style="2" customWidth="1"/>
    <col min="11277" max="11277" width="9.54296875" style="2" customWidth="1"/>
    <col min="11278" max="11278" width="15.54296875" style="2" customWidth="1"/>
    <col min="11279" max="11510" width="8.81640625" style="2" customWidth="1"/>
    <col min="11511" max="11511" width="24.6328125" style="2" customWidth="1"/>
    <col min="11512" max="11512" width="6" style="2" bestFit="1" customWidth="1"/>
    <col min="11513" max="11520" width="5.81640625" style="2"/>
    <col min="11521" max="11521" width="12.6328125" style="2" customWidth="1"/>
    <col min="11522" max="11522" width="20.81640625" style="2" customWidth="1"/>
    <col min="11523" max="11524" width="17.1796875" style="2" customWidth="1"/>
    <col min="11525" max="11526" width="25.81640625" style="2" customWidth="1"/>
    <col min="11527" max="11527" width="26.36328125" style="2" customWidth="1"/>
    <col min="11528" max="11528" width="16.453125" style="2" customWidth="1"/>
    <col min="11529" max="11529" width="14.453125" style="2" customWidth="1"/>
    <col min="11530" max="11530" width="9.453125" style="2" customWidth="1"/>
    <col min="11531" max="11531" width="16.6328125" style="2" customWidth="1"/>
    <col min="11532" max="11532" width="12.453125" style="2" customWidth="1"/>
    <col min="11533" max="11533" width="9.54296875" style="2" customWidth="1"/>
    <col min="11534" max="11534" width="15.54296875" style="2" customWidth="1"/>
    <col min="11535" max="11766" width="8.81640625" style="2" customWidth="1"/>
    <col min="11767" max="11767" width="24.6328125" style="2" customWidth="1"/>
    <col min="11768" max="11768" width="6" style="2" bestFit="1" customWidth="1"/>
    <col min="11769" max="11776" width="5.81640625" style="2"/>
    <col min="11777" max="11777" width="12.6328125" style="2" customWidth="1"/>
    <col min="11778" max="11778" width="20.81640625" style="2" customWidth="1"/>
    <col min="11779" max="11780" width="17.1796875" style="2" customWidth="1"/>
    <col min="11781" max="11782" width="25.81640625" style="2" customWidth="1"/>
    <col min="11783" max="11783" width="26.36328125" style="2" customWidth="1"/>
    <col min="11784" max="11784" width="16.453125" style="2" customWidth="1"/>
    <col min="11785" max="11785" width="14.453125" style="2" customWidth="1"/>
    <col min="11786" max="11786" width="9.453125" style="2" customWidth="1"/>
    <col min="11787" max="11787" width="16.6328125" style="2" customWidth="1"/>
    <col min="11788" max="11788" width="12.453125" style="2" customWidth="1"/>
    <col min="11789" max="11789" width="9.54296875" style="2" customWidth="1"/>
    <col min="11790" max="11790" width="15.54296875" style="2" customWidth="1"/>
    <col min="11791" max="12022" width="8.81640625" style="2" customWidth="1"/>
    <col min="12023" max="12023" width="24.6328125" style="2" customWidth="1"/>
    <col min="12024" max="12024" width="6" style="2" bestFit="1" customWidth="1"/>
    <col min="12025" max="12032" width="5.81640625" style="2"/>
    <col min="12033" max="12033" width="12.6328125" style="2" customWidth="1"/>
    <col min="12034" max="12034" width="20.81640625" style="2" customWidth="1"/>
    <col min="12035" max="12036" width="17.1796875" style="2" customWidth="1"/>
    <col min="12037" max="12038" width="25.81640625" style="2" customWidth="1"/>
    <col min="12039" max="12039" width="26.36328125" style="2" customWidth="1"/>
    <col min="12040" max="12040" width="16.453125" style="2" customWidth="1"/>
    <col min="12041" max="12041" width="14.453125" style="2" customWidth="1"/>
    <col min="12042" max="12042" width="9.453125" style="2" customWidth="1"/>
    <col min="12043" max="12043" width="16.6328125" style="2" customWidth="1"/>
    <col min="12044" max="12044" width="12.453125" style="2" customWidth="1"/>
    <col min="12045" max="12045" width="9.54296875" style="2" customWidth="1"/>
    <col min="12046" max="12046" width="15.54296875" style="2" customWidth="1"/>
    <col min="12047" max="12278" width="8.81640625" style="2" customWidth="1"/>
    <col min="12279" max="12279" width="24.6328125" style="2" customWidth="1"/>
    <col min="12280" max="12280" width="6" style="2" bestFit="1" customWidth="1"/>
    <col min="12281" max="12288" width="5.81640625" style="2"/>
    <col min="12289" max="12289" width="12.6328125" style="2" customWidth="1"/>
    <col min="12290" max="12290" width="20.81640625" style="2" customWidth="1"/>
    <col min="12291" max="12292" width="17.1796875" style="2" customWidth="1"/>
    <col min="12293" max="12294" width="25.81640625" style="2" customWidth="1"/>
    <col min="12295" max="12295" width="26.36328125" style="2" customWidth="1"/>
    <col min="12296" max="12296" width="16.453125" style="2" customWidth="1"/>
    <col min="12297" max="12297" width="14.453125" style="2" customWidth="1"/>
    <col min="12298" max="12298" width="9.453125" style="2" customWidth="1"/>
    <col min="12299" max="12299" width="16.6328125" style="2" customWidth="1"/>
    <col min="12300" max="12300" width="12.453125" style="2" customWidth="1"/>
    <col min="12301" max="12301" width="9.54296875" style="2" customWidth="1"/>
    <col min="12302" max="12302" width="15.54296875" style="2" customWidth="1"/>
    <col min="12303" max="12534" width="8.81640625" style="2" customWidth="1"/>
    <col min="12535" max="12535" width="24.6328125" style="2" customWidth="1"/>
    <col min="12536" max="12536" width="6" style="2" bestFit="1" customWidth="1"/>
    <col min="12537" max="12544" width="5.81640625" style="2"/>
    <col min="12545" max="12545" width="12.6328125" style="2" customWidth="1"/>
    <col min="12546" max="12546" width="20.81640625" style="2" customWidth="1"/>
    <col min="12547" max="12548" width="17.1796875" style="2" customWidth="1"/>
    <col min="12549" max="12550" width="25.81640625" style="2" customWidth="1"/>
    <col min="12551" max="12551" width="26.36328125" style="2" customWidth="1"/>
    <col min="12552" max="12552" width="16.453125" style="2" customWidth="1"/>
    <col min="12553" max="12553" width="14.453125" style="2" customWidth="1"/>
    <col min="12554" max="12554" width="9.453125" style="2" customWidth="1"/>
    <col min="12555" max="12555" width="16.6328125" style="2" customWidth="1"/>
    <col min="12556" max="12556" width="12.453125" style="2" customWidth="1"/>
    <col min="12557" max="12557" width="9.54296875" style="2" customWidth="1"/>
    <col min="12558" max="12558" width="15.54296875" style="2" customWidth="1"/>
    <col min="12559" max="12790" width="8.81640625" style="2" customWidth="1"/>
    <col min="12791" max="12791" width="24.6328125" style="2" customWidth="1"/>
    <col min="12792" max="12792" width="6" style="2" bestFit="1" customWidth="1"/>
    <col min="12793" max="12800" width="5.81640625" style="2"/>
    <col min="12801" max="12801" width="12.6328125" style="2" customWidth="1"/>
    <col min="12802" max="12802" width="20.81640625" style="2" customWidth="1"/>
    <col min="12803" max="12804" width="17.1796875" style="2" customWidth="1"/>
    <col min="12805" max="12806" width="25.81640625" style="2" customWidth="1"/>
    <col min="12807" max="12807" width="26.36328125" style="2" customWidth="1"/>
    <col min="12808" max="12808" width="16.453125" style="2" customWidth="1"/>
    <col min="12809" max="12809" width="14.453125" style="2" customWidth="1"/>
    <col min="12810" max="12810" width="9.453125" style="2" customWidth="1"/>
    <col min="12811" max="12811" width="16.6328125" style="2" customWidth="1"/>
    <col min="12812" max="12812" width="12.453125" style="2" customWidth="1"/>
    <col min="12813" max="12813" width="9.54296875" style="2" customWidth="1"/>
    <col min="12814" max="12814" width="15.54296875" style="2" customWidth="1"/>
    <col min="12815" max="13046" width="8.81640625" style="2" customWidth="1"/>
    <col min="13047" max="13047" width="24.6328125" style="2" customWidth="1"/>
    <col min="13048" max="13048" width="6" style="2" bestFit="1" customWidth="1"/>
    <col min="13049" max="13056" width="5.81640625" style="2"/>
    <col min="13057" max="13057" width="12.6328125" style="2" customWidth="1"/>
    <col min="13058" max="13058" width="20.81640625" style="2" customWidth="1"/>
    <col min="13059" max="13060" width="17.1796875" style="2" customWidth="1"/>
    <col min="13061" max="13062" width="25.81640625" style="2" customWidth="1"/>
    <col min="13063" max="13063" width="26.36328125" style="2" customWidth="1"/>
    <col min="13064" max="13064" width="16.453125" style="2" customWidth="1"/>
    <col min="13065" max="13065" width="14.453125" style="2" customWidth="1"/>
    <col min="13066" max="13066" width="9.453125" style="2" customWidth="1"/>
    <col min="13067" max="13067" width="16.6328125" style="2" customWidth="1"/>
    <col min="13068" max="13068" width="12.453125" style="2" customWidth="1"/>
    <col min="13069" max="13069" width="9.54296875" style="2" customWidth="1"/>
    <col min="13070" max="13070" width="15.54296875" style="2" customWidth="1"/>
    <col min="13071" max="13302" width="8.81640625" style="2" customWidth="1"/>
    <col min="13303" max="13303" width="24.6328125" style="2" customWidth="1"/>
    <col min="13304" max="13304" width="6" style="2" bestFit="1" customWidth="1"/>
    <col min="13305" max="13312" width="5.81640625" style="2"/>
    <col min="13313" max="13313" width="12.6328125" style="2" customWidth="1"/>
    <col min="13314" max="13314" width="20.81640625" style="2" customWidth="1"/>
    <col min="13315" max="13316" width="17.1796875" style="2" customWidth="1"/>
    <col min="13317" max="13318" width="25.81640625" style="2" customWidth="1"/>
    <col min="13319" max="13319" width="26.36328125" style="2" customWidth="1"/>
    <col min="13320" max="13320" width="16.453125" style="2" customWidth="1"/>
    <col min="13321" max="13321" width="14.453125" style="2" customWidth="1"/>
    <col min="13322" max="13322" width="9.453125" style="2" customWidth="1"/>
    <col min="13323" max="13323" width="16.6328125" style="2" customWidth="1"/>
    <col min="13324" max="13324" width="12.453125" style="2" customWidth="1"/>
    <col min="13325" max="13325" width="9.54296875" style="2" customWidth="1"/>
    <col min="13326" max="13326" width="15.54296875" style="2" customWidth="1"/>
    <col min="13327" max="13558" width="8.81640625" style="2" customWidth="1"/>
    <col min="13559" max="13559" width="24.6328125" style="2" customWidth="1"/>
    <col min="13560" max="13560" width="6" style="2" bestFit="1" customWidth="1"/>
    <col min="13561" max="13568" width="5.81640625" style="2"/>
    <col min="13569" max="13569" width="12.6328125" style="2" customWidth="1"/>
    <col min="13570" max="13570" width="20.81640625" style="2" customWidth="1"/>
    <col min="13571" max="13572" width="17.1796875" style="2" customWidth="1"/>
    <col min="13573" max="13574" width="25.81640625" style="2" customWidth="1"/>
    <col min="13575" max="13575" width="26.36328125" style="2" customWidth="1"/>
    <col min="13576" max="13576" width="16.453125" style="2" customWidth="1"/>
    <col min="13577" max="13577" width="14.453125" style="2" customWidth="1"/>
    <col min="13578" max="13578" width="9.453125" style="2" customWidth="1"/>
    <col min="13579" max="13579" width="16.6328125" style="2" customWidth="1"/>
    <col min="13580" max="13580" width="12.453125" style="2" customWidth="1"/>
    <col min="13581" max="13581" width="9.54296875" style="2" customWidth="1"/>
    <col min="13582" max="13582" width="15.54296875" style="2" customWidth="1"/>
    <col min="13583" max="13814" width="8.81640625" style="2" customWidth="1"/>
    <col min="13815" max="13815" width="24.6328125" style="2" customWidth="1"/>
    <col min="13816" max="13816" width="6" style="2" bestFit="1" customWidth="1"/>
    <col min="13817" max="13824" width="5.81640625" style="2"/>
    <col min="13825" max="13825" width="12.6328125" style="2" customWidth="1"/>
    <col min="13826" max="13826" width="20.81640625" style="2" customWidth="1"/>
    <col min="13827" max="13828" width="17.1796875" style="2" customWidth="1"/>
    <col min="13829" max="13830" width="25.81640625" style="2" customWidth="1"/>
    <col min="13831" max="13831" width="26.36328125" style="2" customWidth="1"/>
    <col min="13832" max="13832" width="16.453125" style="2" customWidth="1"/>
    <col min="13833" max="13833" width="14.453125" style="2" customWidth="1"/>
    <col min="13834" max="13834" width="9.453125" style="2" customWidth="1"/>
    <col min="13835" max="13835" width="16.6328125" style="2" customWidth="1"/>
    <col min="13836" max="13836" width="12.453125" style="2" customWidth="1"/>
    <col min="13837" max="13837" width="9.54296875" style="2" customWidth="1"/>
    <col min="13838" max="13838" width="15.54296875" style="2" customWidth="1"/>
    <col min="13839" max="14070" width="8.81640625" style="2" customWidth="1"/>
    <col min="14071" max="14071" width="24.6328125" style="2" customWidth="1"/>
    <col min="14072" max="14072" width="6" style="2" bestFit="1" customWidth="1"/>
    <col min="14073" max="14080" width="5.81640625" style="2"/>
    <col min="14081" max="14081" width="12.6328125" style="2" customWidth="1"/>
    <col min="14082" max="14082" width="20.81640625" style="2" customWidth="1"/>
    <col min="14083" max="14084" width="17.1796875" style="2" customWidth="1"/>
    <col min="14085" max="14086" width="25.81640625" style="2" customWidth="1"/>
    <col min="14087" max="14087" width="26.36328125" style="2" customWidth="1"/>
    <col min="14088" max="14088" width="16.453125" style="2" customWidth="1"/>
    <col min="14089" max="14089" width="14.453125" style="2" customWidth="1"/>
    <col min="14090" max="14090" width="9.453125" style="2" customWidth="1"/>
    <col min="14091" max="14091" width="16.6328125" style="2" customWidth="1"/>
    <col min="14092" max="14092" width="12.453125" style="2" customWidth="1"/>
    <col min="14093" max="14093" width="9.54296875" style="2" customWidth="1"/>
    <col min="14094" max="14094" width="15.54296875" style="2" customWidth="1"/>
    <col min="14095" max="14326" width="8.81640625" style="2" customWidth="1"/>
    <col min="14327" max="14327" width="24.6328125" style="2" customWidth="1"/>
    <col min="14328" max="14328" width="6" style="2" bestFit="1" customWidth="1"/>
    <col min="14329" max="14336" width="5.81640625" style="2"/>
    <col min="14337" max="14337" width="12.6328125" style="2" customWidth="1"/>
    <col min="14338" max="14338" width="20.81640625" style="2" customWidth="1"/>
    <col min="14339" max="14340" width="17.1796875" style="2" customWidth="1"/>
    <col min="14341" max="14342" width="25.81640625" style="2" customWidth="1"/>
    <col min="14343" max="14343" width="26.36328125" style="2" customWidth="1"/>
    <col min="14344" max="14344" width="16.453125" style="2" customWidth="1"/>
    <col min="14345" max="14345" width="14.453125" style="2" customWidth="1"/>
    <col min="14346" max="14346" width="9.453125" style="2" customWidth="1"/>
    <col min="14347" max="14347" width="16.6328125" style="2" customWidth="1"/>
    <col min="14348" max="14348" width="12.453125" style="2" customWidth="1"/>
    <col min="14349" max="14349" width="9.54296875" style="2" customWidth="1"/>
    <col min="14350" max="14350" width="15.54296875" style="2" customWidth="1"/>
    <col min="14351" max="14582" width="8.81640625" style="2" customWidth="1"/>
    <col min="14583" max="14583" width="24.6328125" style="2" customWidth="1"/>
    <col min="14584" max="14584" width="6" style="2" bestFit="1" customWidth="1"/>
    <col min="14585" max="14592" width="5.81640625" style="2"/>
    <col min="14593" max="14593" width="12.6328125" style="2" customWidth="1"/>
    <col min="14594" max="14594" width="20.81640625" style="2" customWidth="1"/>
    <col min="14595" max="14596" width="17.1796875" style="2" customWidth="1"/>
    <col min="14597" max="14598" width="25.81640625" style="2" customWidth="1"/>
    <col min="14599" max="14599" width="26.36328125" style="2" customWidth="1"/>
    <col min="14600" max="14600" width="16.453125" style="2" customWidth="1"/>
    <col min="14601" max="14601" width="14.453125" style="2" customWidth="1"/>
    <col min="14602" max="14602" width="9.453125" style="2" customWidth="1"/>
    <col min="14603" max="14603" width="16.6328125" style="2" customWidth="1"/>
    <col min="14604" max="14604" width="12.453125" style="2" customWidth="1"/>
    <col min="14605" max="14605" width="9.54296875" style="2" customWidth="1"/>
    <col min="14606" max="14606" width="15.54296875" style="2" customWidth="1"/>
    <col min="14607" max="14838" width="8.81640625" style="2" customWidth="1"/>
    <col min="14839" max="14839" width="24.6328125" style="2" customWidth="1"/>
    <col min="14840" max="14840" width="6" style="2" bestFit="1" customWidth="1"/>
    <col min="14841" max="14848" width="5.81640625" style="2"/>
    <col min="14849" max="14849" width="12.6328125" style="2" customWidth="1"/>
    <col min="14850" max="14850" width="20.81640625" style="2" customWidth="1"/>
    <col min="14851" max="14852" width="17.1796875" style="2" customWidth="1"/>
    <col min="14853" max="14854" width="25.81640625" style="2" customWidth="1"/>
    <col min="14855" max="14855" width="26.36328125" style="2" customWidth="1"/>
    <col min="14856" max="14856" width="16.453125" style="2" customWidth="1"/>
    <col min="14857" max="14857" width="14.453125" style="2" customWidth="1"/>
    <col min="14858" max="14858" width="9.453125" style="2" customWidth="1"/>
    <col min="14859" max="14859" width="16.6328125" style="2" customWidth="1"/>
    <col min="14860" max="14860" width="12.453125" style="2" customWidth="1"/>
    <col min="14861" max="14861" width="9.54296875" style="2" customWidth="1"/>
    <col min="14862" max="14862" width="15.54296875" style="2" customWidth="1"/>
    <col min="14863" max="15094" width="8.81640625" style="2" customWidth="1"/>
    <col min="15095" max="15095" width="24.6328125" style="2" customWidth="1"/>
    <col min="15096" max="15096" width="6" style="2" bestFit="1" customWidth="1"/>
    <col min="15097" max="15104" width="5.81640625" style="2"/>
    <col min="15105" max="15105" width="12.6328125" style="2" customWidth="1"/>
    <col min="15106" max="15106" width="20.81640625" style="2" customWidth="1"/>
    <col min="15107" max="15108" width="17.1796875" style="2" customWidth="1"/>
    <col min="15109" max="15110" width="25.81640625" style="2" customWidth="1"/>
    <col min="15111" max="15111" width="26.36328125" style="2" customWidth="1"/>
    <col min="15112" max="15112" width="16.453125" style="2" customWidth="1"/>
    <col min="15113" max="15113" width="14.453125" style="2" customWidth="1"/>
    <col min="15114" max="15114" width="9.453125" style="2" customWidth="1"/>
    <col min="15115" max="15115" width="16.6328125" style="2" customWidth="1"/>
    <col min="15116" max="15116" width="12.453125" style="2" customWidth="1"/>
    <col min="15117" max="15117" width="9.54296875" style="2" customWidth="1"/>
    <col min="15118" max="15118" width="15.54296875" style="2" customWidth="1"/>
    <col min="15119" max="15350" width="8.81640625" style="2" customWidth="1"/>
    <col min="15351" max="15351" width="24.6328125" style="2" customWidth="1"/>
    <col min="15352" max="15352" width="6" style="2" bestFit="1" customWidth="1"/>
    <col min="15353" max="15360" width="5.81640625" style="2"/>
    <col min="15361" max="15361" width="12.6328125" style="2" customWidth="1"/>
    <col min="15362" max="15362" width="20.81640625" style="2" customWidth="1"/>
    <col min="15363" max="15364" width="17.1796875" style="2" customWidth="1"/>
    <col min="15365" max="15366" width="25.81640625" style="2" customWidth="1"/>
    <col min="15367" max="15367" width="26.36328125" style="2" customWidth="1"/>
    <col min="15368" max="15368" width="16.453125" style="2" customWidth="1"/>
    <col min="15369" max="15369" width="14.453125" style="2" customWidth="1"/>
    <col min="15370" max="15370" width="9.453125" style="2" customWidth="1"/>
    <col min="15371" max="15371" width="16.6328125" style="2" customWidth="1"/>
    <col min="15372" max="15372" width="12.453125" style="2" customWidth="1"/>
    <col min="15373" max="15373" width="9.54296875" style="2" customWidth="1"/>
    <col min="15374" max="15374" width="15.54296875" style="2" customWidth="1"/>
    <col min="15375" max="15606" width="8.81640625" style="2" customWidth="1"/>
    <col min="15607" max="15607" width="24.6328125" style="2" customWidth="1"/>
    <col min="15608" max="15608" width="6" style="2" bestFit="1" customWidth="1"/>
    <col min="15609" max="15616" width="5.81640625" style="2"/>
    <col min="15617" max="15617" width="12.6328125" style="2" customWidth="1"/>
    <col min="15618" max="15618" width="20.81640625" style="2" customWidth="1"/>
    <col min="15619" max="15620" width="17.1796875" style="2" customWidth="1"/>
    <col min="15621" max="15622" width="25.81640625" style="2" customWidth="1"/>
    <col min="15623" max="15623" width="26.36328125" style="2" customWidth="1"/>
    <col min="15624" max="15624" width="16.453125" style="2" customWidth="1"/>
    <col min="15625" max="15625" width="14.453125" style="2" customWidth="1"/>
    <col min="15626" max="15626" width="9.453125" style="2" customWidth="1"/>
    <col min="15627" max="15627" width="16.6328125" style="2" customWidth="1"/>
    <col min="15628" max="15628" width="12.453125" style="2" customWidth="1"/>
    <col min="15629" max="15629" width="9.54296875" style="2" customWidth="1"/>
    <col min="15630" max="15630" width="15.54296875" style="2" customWidth="1"/>
    <col min="15631" max="15862" width="8.81640625" style="2" customWidth="1"/>
    <col min="15863" max="15863" width="24.6328125" style="2" customWidth="1"/>
    <col min="15864" max="15864" width="6" style="2" bestFit="1" customWidth="1"/>
    <col min="15865" max="15872" width="5.81640625" style="2"/>
    <col min="15873" max="15873" width="12.6328125" style="2" customWidth="1"/>
    <col min="15874" max="15874" width="20.81640625" style="2" customWidth="1"/>
    <col min="15875" max="15876" width="17.1796875" style="2" customWidth="1"/>
    <col min="15877" max="15878" width="25.81640625" style="2" customWidth="1"/>
    <col min="15879" max="15879" width="26.36328125" style="2" customWidth="1"/>
    <col min="15880" max="15880" width="16.453125" style="2" customWidth="1"/>
    <col min="15881" max="15881" width="14.453125" style="2" customWidth="1"/>
    <col min="15882" max="15882" width="9.453125" style="2" customWidth="1"/>
    <col min="15883" max="15883" width="16.6328125" style="2" customWidth="1"/>
    <col min="15884" max="15884" width="12.453125" style="2" customWidth="1"/>
    <col min="15885" max="15885" width="9.54296875" style="2" customWidth="1"/>
    <col min="15886" max="15886" width="15.54296875" style="2" customWidth="1"/>
    <col min="15887" max="16118" width="8.81640625" style="2" customWidth="1"/>
    <col min="16119" max="16119" width="24.6328125" style="2" customWidth="1"/>
    <col min="16120" max="16120" width="6" style="2" bestFit="1" customWidth="1"/>
    <col min="16121" max="16128" width="5.81640625" style="2"/>
    <col min="16129" max="16129" width="12.6328125" style="2" customWidth="1"/>
    <col min="16130" max="16130" width="20.81640625" style="2" customWidth="1"/>
    <col min="16131" max="16132" width="17.1796875" style="2" customWidth="1"/>
    <col min="16133" max="16134" width="25.81640625" style="2" customWidth="1"/>
    <col min="16135" max="16135" width="26.36328125" style="2" customWidth="1"/>
    <col min="16136" max="16136" width="16.453125" style="2" customWidth="1"/>
    <col min="16137" max="16137" width="14.453125" style="2" customWidth="1"/>
    <col min="16138" max="16138" width="9.453125" style="2" customWidth="1"/>
    <col min="16139" max="16139" width="16.6328125" style="2" customWidth="1"/>
    <col min="16140" max="16140" width="12.453125" style="2" customWidth="1"/>
    <col min="16141" max="16141" width="9.54296875" style="2" customWidth="1"/>
    <col min="16142" max="16142" width="15.54296875" style="2" customWidth="1"/>
    <col min="16143" max="16374" width="8.81640625" style="2" customWidth="1"/>
    <col min="16375" max="16375" width="24.6328125" style="2" customWidth="1"/>
    <col min="16376" max="16376" width="6" style="2" bestFit="1" customWidth="1"/>
    <col min="16377" max="16384" width="5.81640625" style="2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</row>
    <row r="3" spans="1:23" ht="44" customHeight="1" x14ac:dyDescent="0.35">
      <c r="A3" s="115" t="s">
        <v>61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9" t="s">
        <v>62</v>
      </c>
      <c r="B4" s="116"/>
      <c r="C4" s="116"/>
      <c r="D4" s="116"/>
      <c r="E4" s="116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63</v>
      </c>
      <c r="B5" s="116"/>
      <c r="C5" s="116"/>
      <c r="D5" s="116"/>
      <c r="E5" s="116"/>
      <c r="F5" s="3"/>
      <c r="G5" s="4" t="s">
        <v>14</v>
      </c>
      <c r="H5" s="11">
        <f>D10</f>
        <v>69.767441860465112</v>
      </c>
      <c r="I5" s="6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66"/>
      <c r="B6" s="67" t="s">
        <v>16</v>
      </c>
      <c r="C6" s="48" t="s">
        <v>17</v>
      </c>
      <c r="D6" s="16">
        <f>COUNTA(C11:C111)</f>
        <v>43</v>
      </c>
      <c r="E6" s="48" t="s">
        <v>18</v>
      </c>
      <c r="F6" s="16">
        <f>COUNTA(E11:E111)</f>
        <v>43</v>
      </c>
      <c r="G6" s="4" t="s">
        <v>19</v>
      </c>
      <c r="H6" s="17">
        <f>F10</f>
        <v>30.232558139534881</v>
      </c>
      <c r="I6" s="6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66"/>
      <c r="B7" s="67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50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66"/>
      <c r="B8" s="67" t="s">
        <v>25</v>
      </c>
      <c r="C8" s="21" t="s">
        <v>26</v>
      </c>
      <c r="D8" s="21">
        <f>(0.55*C10)</f>
        <v>55.000000000000007</v>
      </c>
      <c r="E8" s="21" t="s">
        <v>27</v>
      </c>
      <c r="F8" s="21">
        <f>(0.55*E10)</f>
        <v>55.000000000000007</v>
      </c>
      <c r="G8" s="22" t="s">
        <v>28</v>
      </c>
      <c r="H8" s="4" t="s">
        <v>29</v>
      </c>
      <c r="I8" s="6"/>
    </row>
    <row r="9" spans="1:23" ht="25" customHeight="1" x14ac:dyDescent="0.35">
      <c r="A9" s="66"/>
      <c r="B9" s="67" t="s">
        <v>30</v>
      </c>
      <c r="C9" s="21" t="s">
        <v>64</v>
      </c>
      <c r="D9" s="21">
        <f>COUNTIF(C11:C100,"&gt;="&amp;D8)</f>
        <v>30</v>
      </c>
      <c r="E9" s="21" t="s">
        <v>64</v>
      </c>
      <c r="F9" s="21">
        <f>COUNTIF(E11:E100,"&gt;="&amp;F8)</f>
        <v>13</v>
      </c>
      <c r="H9" s="28"/>
      <c r="I9" s="28"/>
    </row>
    <row r="10" spans="1:23" ht="25" customHeight="1" x14ac:dyDescent="0.35">
      <c r="A10" s="68"/>
      <c r="B10" s="67" t="s">
        <v>32</v>
      </c>
      <c r="C10" s="21">
        <v>100</v>
      </c>
      <c r="D10" s="21">
        <f>(D9/D6)*100</f>
        <v>69.767441860465112</v>
      </c>
      <c r="E10" s="49">
        <v>100</v>
      </c>
      <c r="F10" s="21">
        <f>(F9/F6)*100</f>
        <v>30.232558139534881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</row>
    <row r="11" spans="1:23" ht="25" customHeight="1" x14ac:dyDescent="0.35">
      <c r="A11" s="68">
        <v>1</v>
      </c>
      <c r="B11" s="33">
        <v>170301130001</v>
      </c>
      <c r="C11" s="69">
        <v>70</v>
      </c>
      <c r="D11" s="69"/>
      <c r="E11" s="55">
        <v>80</v>
      </c>
      <c r="F11" s="56"/>
      <c r="G11" s="36" t="s">
        <v>48</v>
      </c>
      <c r="H11" s="4">
        <v>3</v>
      </c>
      <c r="I11" s="4">
        <v>2</v>
      </c>
      <c r="J11" s="6">
        <v>3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3</v>
      </c>
      <c r="U11" s="6">
        <v>0</v>
      </c>
      <c r="V11" s="6">
        <v>3</v>
      </c>
    </row>
    <row r="12" spans="1:23" ht="25" customHeight="1" x14ac:dyDescent="0.35">
      <c r="A12" s="68">
        <v>2</v>
      </c>
      <c r="B12" s="33">
        <v>170301130002</v>
      </c>
      <c r="C12" s="69">
        <v>64</v>
      </c>
      <c r="D12" s="69"/>
      <c r="E12" s="55">
        <v>8</v>
      </c>
      <c r="F12" s="56"/>
      <c r="G12" s="36" t="s">
        <v>49</v>
      </c>
      <c r="H12" s="52">
        <v>3</v>
      </c>
      <c r="I12" s="52">
        <v>3</v>
      </c>
      <c r="J12" s="6">
        <v>2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3</v>
      </c>
      <c r="U12" s="6">
        <v>0</v>
      </c>
      <c r="V12" s="6">
        <v>2</v>
      </c>
    </row>
    <row r="13" spans="1:23" ht="25" customHeight="1" x14ac:dyDescent="0.35">
      <c r="A13" s="68">
        <v>3</v>
      </c>
      <c r="B13" s="33">
        <v>170301130003</v>
      </c>
      <c r="C13" s="69">
        <v>66</v>
      </c>
      <c r="D13" s="69"/>
      <c r="E13" s="55">
        <v>13</v>
      </c>
      <c r="F13" s="56"/>
      <c r="G13" s="37" t="s">
        <v>51</v>
      </c>
      <c r="H13" s="38">
        <f>AVERAGE(H11:H12)</f>
        <v>3</v>
      </c>
      <c r="I13" s="38" t="e">
        <f>AVERAGE(#REF!)</f>
        <v>#REF!</v>
      </c>
      <c r="J13" s="38">
        <f t="shared" ref="J13:V13" si="0">AVERAGE(J11:J12)</f>
        <v>2.5</v>
      </c>
      <c r="K13" s="38">
        <f t="shared" si="0"/>
        <v>0</v>
      </c>
      <c r="L13" s="38">
        <f t="shared" si="0"/>
        <v>0</v>
      </c>
      <c r="M13" s="38">
        <f t="shared" si="0"/>
        <v>0</v>
      </c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3</v>
      </c>
      <c r="U13" s="38">
        <f t="shared" si="0"/>
        <v>0</v>
      </c>
      <c r="V13" s="38">
        <f t="shared" si="0"/>
        <v>2.5</v>
      </c>
    </row>
    <row r="14" spans="1:23" ht="35.5" customHeight="1" x14ac:dyDescent="0.35">
      <c r="A14" s="68">
        <v>4</v>
      </c>
      <c r="B14" s="33">
        <v>170301130004</v>
      </c>
      <c r="C14" s="69">
        <v>80</v>
      </c>
      <c r="D14" s="69"/>
      <c r="E14" s="55">
        <v>88</v>
      </c>
      <c r="F14" s="56"/>
      <c r="G14" s="39" t="s">
        <v>52</v>
      </c>
      <c r="H14" s="40">
        <f>(56.25*H13)/100</f>
        <v>1.6875</v>
      </c>
      <c r="I14" s="40" t="e">
        <f t="shared" ref="I14:V14" si="1">(56.25*I13)/100</f>
        <v>#REF!</v>
      </c>
      <c r="J14" s="40">
        <f t="shared" si="1"/>
        <v>1.40625</v>
      </c>
      <c r="K14" s="40">
        <f t="shared" si="1"/>
        <v>0</v>
      </c>
      <c r="L14" s="40">
        <f t="shared" si="1"/>
        <v>0</v>
      </c>
      <c r="M14" s="40">
        <f t="shared" si="1"/>
        <v>0</v>
      </c>
      <c r="N14" s="40">
        <f>(56.25*N13)/100</f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38">
        <f>AVERAGE(S12:S12)</f>
        <v>0</v>
      </c>
      <c r="T14" s="38">
        <f>AVERAGE(T12:T12)</f>
        <v>3</v>
      </c>
      <c r="U14" s="40">
        <f t="shared" si="1"/>
        <v>0</v>
      </c>
      <c r="V14" s="40">
        <f t="shared" si="1"/>
        <v>1.40625</v>
      </c>
    </row>
    <row r="15" spans="1:23" ht="38" customHeight="1" x14ac:dyDescent="0.35">
      <c r="A15" s="68">
        <v>5</v>
      </c>
      <c r="B15" s="33">
        <v>170301130005</v>
      </c>
      <c r="C15" s="69">
        <v>60</v>
      </c>
      <c r="D15" s="69"/>
      <c r="E15" s="55">
        <v>8</v>
      </c>
      <c r="F15" s="56"/>
    </row>
    <row r="16" spans="1:23" ht="25" customHeight="1" x14ac:dyDescent="0.35">
      <c r="A16" s="68">
        <v>6</v>
      </c>
      <c r="B16" s="33">
        <v>170301130006</v>
      </c>
      <c r="C16" s="69">
        <v>72</v>
      </c>
      <c r="D16" s="69"/>
      <c r="E16" s="55">
        <v>52</v>
      </c>
      <c r="F16" s="56"/>
    </row>
    <row r="17" spans="1:22" ht="41" customHeight="1" x14ac:dyDescent="0.35">
      <c r="A17" s="68">
        <v>7</v>
      </c>
      <c r="B17" s="33">
        <v>170301130008</v>
      </c>
      <c r="C17" s="69">
        <v>74</v>
      </c>
      <c r="D17" s="69"/>
      <c r="E17" s="55">
        <v>60</v>
      </c>
      <c r="F17" s="56"/>
    </row>
    <row r="18" spans="1:22" ht="25" customHeight="1" x14ac:dyDescent="0.35">
      <c r="A18" s="68">
        <v>8</v>
      </c>
      <c r="B18" s="33">
        <v>170301130010</v>
      </c>
      <c r="C18" s="69">
        <v>62</v>
      </c>
      <c r="D18" s="69"/>
      <c r="E18" s="55">
        <v>44</v>
      </c>
      <c r="F18" s="56"/>
    </row>
    <row r="19" spans="1:22" ht="25" customHeight="1" x14ac:dyDescent="0.35">
      <c r="A19" s="68">
        <v>9</v>
      </c>
      <c r="B19" s="33">
        <v>170301130011</v>
      </c>
      <c r="C19" s="69">
        <v>66</v>
      </c>
      <c r="D19" s="69"/>
      <c r="E19" s="55">
        <v>36</v>
      </c>
      <c r="F19" s="56"/>
    </row>
    <row r="20" spans="1:22" ht="25" customHeight="1" x14ac:dyDescent="0.35">
      <c r="A20" s="68">
        <v>10</v>
      </c>
      <c r="B20" s="33">
        <v>170301130012</v>
      </c>
      <c r="C20" s="69">
        <v>80</v>
      </c>
      <c r="D20" s="69"/>
      <c r="E20" s="55">
        <v>50</v>
      </c>
      <c r="F20" s="56"/>
      <c r="J20" s="28"/>
      <c r="K20" s="28"/>
    </row>
    <row r="21" spans="1:22" ht="31.5" customHeight="1" x14ac:dyDescent="0.35">
      <c r="A21" s="68">
        <v>11</v>
      </c>
      <c r="B21" s="33">
        <v>170301130013</v>
      </c>
      <c r="C21" s="69">
        <v>72</v>
      </c>
      <c r="D21" s="69"/>
      <c r="E21" s="55">
        <v>72</v>
      </c>
      <c r="F21" s="56"/>
      <c r="H21" s="41"/>
      <c r="I21" s="114"/>
      <c r="J21" s="114"/>
      <c r="M21" s="28"/>
      <c r="N21" s="28"/>
      <c r="O21" s="28"/>
      <c r="P21" s="28"/>
      <c r="Q21" s="28"/>
    </row>
    <row r="22" spans="1:22" ht="25" customHeight="1" x14ac:dyDescent="0.35">
      <c r="A22" s="68">
        <v>12</v>
      </c>
      <c r="B22" s="33">
        <v>170301130014</v>
      </c>
      <c r="C22" s="69">
        <v>70</v>
      </c>
      <c r="D22" s="69"/>
      <c r="E22" s="55">
        <v>2</v>
      </c>
      <c r="F22" s="56"/>
      <c r="H22" s="42"/>
      <c r="I22" s="43"/>
      <c r="J22" s="43"/>
      <c r="M22" s="28"/>
      <c r="N22" s="28"/>
      <c r="O22" s="28"/>
      <c r="P22" s="28"/>
      <c r="Q22" s="28"/>
    </row>
    <row r="23" spans="1:22" ht="25" customHeight="1" x14ac:dyDescent="0.35">
      <c r="A23" s="68">
        <v>13</v>
      </c>
      <c r="B23" s="33">
        <v>170301130015</v>
      </c>
      <c r="C23" s="69">
        <v>72</v>
      </c>
      <c r="D23" s="69"/>
      <c r="E23" s="55">
        <v>36</v>
      </c>
      <c r="F23" s="56"/>
      <c r="H23" s="27"/>
      <c r="N23" s="28"/>
      <c r="O23" s="28"/>
      <c r="P23" s="28"/>
      <c r="Q23" s="28"/>
      <c r="R23" s="28"/>
    </row>
    <row r="24" spans="1:22" ht="25" customHeight="1" x14ac:dyDescent="0.35">
      <c r="A24" s="68">
        <v>14</v>
      </c>
      <c r="B24" s="33">
        <v>170301130019</v>
      </c>
      <c r="C24" s="69">
        <v>66</v>
      </c>
      <c r="D24" s="69"/>
      <c r="E24" s="55">
        <v>4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68">
        <v>15</v>
      </c>
      <c r="B25" s="33">
        <v>170301131020</v>
      </c>
      <c r="C25" s="69">
        <v>64</v>
      </c>
      <c r="D25" s="69"/>
      <c r="E25" s="55">
        <v>4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68">
        <v>16</v>
      </c>
      <c r="B26" s="33">
        <v>170301131021</v>
      </c>
      <c r="C26" s="69">
        <v>68</v>
      </c>
      <c r="D26" s="69"/>
      <c r="E26" s="55">
        <v>20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68">
        <v>17</v>
      </c>
      <c r="B27" s="33">
        <v>170301131022</v>
      </c>
      <c r="C27" s="69">
        <v>62</v>
      </c>
      <c r="D27" s="69"/>
      <c r="E27" s="55">
        <v>0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68">
        <v>18</v>
      </c>
      <c r="B28" s="33">
        <v>170101130001</v>
      </c>
      <c r="C28" s="55">
        <v>64</v>
      </c>
      <c r="D28" s="55"/>
      <c r="E28" s="55">
        <v>44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68">
        <v>19</v>
      </c>
      <c r="B29" s="33">
        <v>170101130003</v>
      </c>
      <c r="C29" s="55">
        <v>50</v>
      </c>
      <c r="D29" s="55"/>
      <c r="E29" s="55">
        <v>29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68">
        <v>20</v>
      </c>
      <c r="B30" s="33">
        <v>170101130004</v>
      </c>
      <c r="C30" s="55">
        <v>58</v>
      </c>
      <c r="D30" s="55"/>
      <c r="E30" s="55">
        <v>46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68">
        <v>21</v>
      </c>
      <c r="B31" s="33">
        <v>170101130007</v>
      </c>
      <c r="C31" s="55">
        <v>60</v>
      </c>
      <c r="D31" s="55"/>
      <c r="E31" s="55">
        <v>56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68">
        <v>22</v>
      </c>
      <c r="B32" s="33">
        <v>170101130008</v>
      </c>
      <c r="C32" s="55">
        <v>74</v>
      </c>
      <c r="D32" s="55"/>
      <c r="E32" s="55">
        <v>66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68">
        <v>23</v>
      </c>
      <c r="B33" s="33">
        <v>170101130009</v>
      </c>
      <c r="C33" s="55">
        <v>50</v>
      </c>
      <c r="D33" s="55"/>
      <c r="E33" s="55">
        <v>52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68">
        <v>24</v>
      </c>
      <c r="B34" s="33">
        <v>170101130011</v>
      </c>
      <c r="C34" s="55">
        <v>60</v>
      </c>
      <c r="D34" s="55"/>
      <c r="E34" s="55">
        <v>24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68">
        <v>25</v>
      </c>
      <c r="B35" s="33">
        <v>170101130012</v>
      </c>
      <c r="C35" s="55">
        <v>48</v>
      </c>
      <c r="D35" s="55"/>
      <c r="E35" s="55">
        <v>10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68">
        <v>26</v>
      </c>
      <c r="B36" s="33">
        <v>170101130013</v>
      </c>
      <c r="C36" s="55">
        <v>78</v>
      </c>
      <c r="D36" s="55"/>
      <c r="E36" s="55">
        <v>70</v>
      </c>
      <c r="F36" s="56"/>
    </row>
    <row r="37" spans="1:23" ht="25" customHeight="1" x14ac:dyDescent="0.35">
      <c r="A37" s="68">
        <v>27</v>
      </c>
      <c r="B37" s="33">
        <v>170101130014</v>
      </c>
      <c r="C37" s="55">
        <v>50</v>
      </c>
      <c r="D37" s="55"/>
      <c r="E37" s="55">
        <v>18</v>
      </c>
      <c r="F37" s="56"/>
    </row>
    <row r="38" spans="1:23" ht="25" customHeight="1" x14ac:dyDescent="0.35">
      <c r="A38" s="68">
        <v>28</v>
      </c>
      <c r="B38" s="33">
        <v>170101130015</v>
      </c>
      <c r="C38" s="55">
        <v>54</v>
      </c>
      <c r="D38" s="55"/>
      <c r="E38" s="55">
        <v>100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68">
        <v>29</v>
      </c>
      <c r="B39" s="33">
        <v>170101130016</v>
      </c>
      <c r="C39" s="55">
        <v>62</v>
      </c>
      <c r="D39" s="55"/>
      <c r="E39" s="55">
        <v>36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68">
        <v>30</v>
      </c>
      <c r="B40" s="33">
        <v>170101130017</v>
      </c>
      <c r="C40" s="55">
        <v>78</v>
      </c>
      <c r="D40" s="55"/>
      <c r="E40" s="55">
        <v>98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68">
        <v>31</v>
      </c>
      <c r="B41" s="33">
        <v>170101130018</v>
      </c>
      <c r="C41" s="55">
        <v>78</v>
      </c>
      <c r="D41" s="55"/>
      <c r="E41" s="55">
        <v>88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68">
        <v>32</v>
      </c>
      <c r="B42" s="33">
        <v>170101130025</v>
      </c>
      <c r="C42" s="55">
        <v>34</v>
      </c>
      <c r="D42" s="55"/>
      <c r="E42" s="55">
        <v>4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68">
        <v>33</v>
      </c>
      <c r="B43" s="33">
        <v>170101130026</v>
      </c>
      <c r="C43" s="55">
        <v>70</v>
      </c>
      <c r="D43" s="55"/>
      <c r="E43" s="55">
        <v>62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68">
        <v>34</v>
      </c>
      <c r="B44" s="33">
        <v>170101130027</v>
      </c>
      <c r="C44" s="55">
        <v>34</v>
      </c>
      <c r="D44" s="55"/>
      <c r="E44" s="55">
        <v>0</v>
      </c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68">
        <v>35</v>
      </c>
      <c r="B45" s="33">
        <v>170101130028</v>
      </c>
      <c r="C45" s="55">
        <v>54</v>
      </c>
      <c r="D45" s="55"/>
      <c r="E45" s="55">
        <v>54</v>
      </c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68">
        <v>36</v>
      </c>
      <c r="B46" s="33">
        <v>170101130029</v>
      </c>
      <c r="C46" s="55">
        <v>56</v>
      </c>
      <c r="D46" s="55"/>
      <c r="E46" s="55">
        <v>14</v>
      </c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68">
        <v>37</v>
      </c>
      <c r="B47" s="33">
        <v>170101130031</v>
      </c>
      <c r="C47" s="55">
        <v>52</v>
      </c>
      <c r="D47" s="55"/>
      <c r="E47" s="55">
        <v>22</v>
      </c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68">
        <v>38</v>
      </c>
      <c r="B48" s="33">
        <v>170101130032</v>
      </c>
      <c r="C48" s="55">
        <v>52</v>
      </c>
      <c r="D48" s="55"/>
      <c r="E48" s="55">
        <v>42</v>
      </c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68">
        <v>39</v>
      </c>
      <c r="B49" s="33">
        <v>170101130033</v>
      </c>
      <c r="C49" s="55">
        <v>38</v>
      </c>
      <c r="D49" s="55"/>
      <c r="E49" s="55">
        <v>0</v>
      </c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68">
        <v>40</v>
      </c>
      <c r="B50" s="33">
        <v>170101130035</v>
      </c>
      <c r="C50" s="55">
        <v>62</v>
      </c>
      <c r="D50" s="55"/>
      <c r="E50" s="55">
        <v>4</v>
      </c>
      <c r="F50" s="56"/>
    </row>
    <row r="51" spans="1:22" ht="25" customHeight="1" x14ac:dyDescent="0.35">
      <c r="A51" s="68">
        <v>41</v>
      </c>
      <c r="B51" s="33">
        <v>170101130036</v>
      </c>
      <c r="C51" s="55">
        <v>40</v>
      </c>
      <c r="D51" s="55"/>
      <c r="E51" s="55">
        <v>0</v>
      </c>
      <c r="F51" s="56"/>
    </row>
    <row r="52" spans="1:22" ht="25" customHeight="1" x14ac:dyDescent="0.35">
      <c r="A52" s="68">
        <v>42</v>
      </c>
      <c r="B52" s="33">
        <v>170101130037</v>
      </c>
      <c r="C52" s="55">
        <v>54</v>
      </c>
      <c r="D52" s="55"/>
      <c r="E52" s="55">
        <v>64</v>
      </c>
      <c r="F52" s="56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68">
        <v>43</v>
      </c>
      <c r="B53" s="33">
        <v>170101130038</v>
      </c>
      <c r="C53" s="55">
        <v>78</v>
      </c>
      <c r="D53" s="55"/>
      <c r="E53" s="55">
        <v>74</v>
      </c>
      <c r="F53" s="56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B54" s="33"/>
      <c r="C54" s="55"/>
      <c r="D54" s="55"/>
      <c r="E54" s="5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55"/>
      <c r="D55" s="55"/>
      <c r="E55" s="5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55"/>
      <c r="D56" s="55"/>
      <c r="E56" s="5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55"/>
      <c r="D57" s="55"/>
      <c r="E57" s="5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55"/>
      <c r="D58" s="55"/>
      <c r="E58" s="5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55"/>
      <c r="D59" s="55"/>
      <c r="E59" s="5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55"/>
      <c r="D60" s="55"/>
      <c r="E60" s="5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55"/>
      <c r="D61" s="55"/>
      <c r="E61" s="5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55"/>
      <c r="D62" s="55"/>
      <c r="E62" s="5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55"/>
      <c r="D63" s="55"/>
      <c r="E63" s="55"/>
      <c r="F63" s="56"/>
    </row>
    <row r="64" spans="1:22" ht="25" customHeight="1" x14ac:dyDescent="0.35">
      <c r="B64" s="33"/>
      <c r="C64" s="55"/>
      <c r="D64" s="55"/>
      <c r="E64" s="55"/>
      <c r="F64" s="56"/>
    </row>
    <row r="65" spans="2:9" ht="25" customHeight="1" x14ac:dyDescent="0.35">
      <c r="B65" s="33"/>
      <c r="C65" s="55"/>
      <c r="D65" s="55"/>
      <c r="E65" s="55"/>
      <c r="F65" s="56"/>
    </row>
    <row r="66" spans="2:9" ht="25" customHeight="1" x14ac:dyDescent="0.35">
      <c r="B66" s="33"/>
      <c r="C66" s="55"/>
      <c r="D66" s="55"/>
      <c r="E66" s="55"/>
      <c r="F66" s="56"/>
    </row>
    <row r="67" spans="2:9" ht="25" customHeight="1" x14ac:dyDescent="0.35">
      <c r="B67" s="33"/>
      <c r="C67" s="55"/>
      <c r="D67" s="55"/>
      <c r="E67" s="55"/>
      <c r="F67" s="56"/>
    </row>
    <row r="68" spans="2:9" ht="25" customHeight="1" x14ac:dyDescent="0.35">
      <c r="B68" s="33"/>
      <c r="C68" s="55"/>
      <c r="D68" s="55"/>
      <c r="E68" s="55"/>
      <c r="F68" s="56"/>
    </row>
    <row r="69" spans="2:9" ht="25" customHeight="1" x14ac:dyDescent="0.35">
      <c r="B69" s="33"/>
      <c r="C69" s="55"/>
      <c r="D69" s="55"/>
      <c r="E69" s="55"/>
      <c r="F69" s="56"/>
    </row>
    <row r="70" spans="2:9" ht="25" customHeight="1" x14ac:dyDescent="0.35">
      <c r="B70" s="33"/>
      <c r="C70" s="55"/>
      <c r="D70" s="55"/>
      <c r="E70" s="55"/>
      <c r="F70" s="56"/>
    </row>
    <row r="71" spans="2:9" ht="25" customHeight="1" x14ac:dyDescent="0.35">
      <c r="B71" s="33"/>
      <c r="C71" s="55"/>
      <c r="D71" s="55"/>
      <c r="E71" s="55"/>
      <c r="F71" s="56"/>
    </row>
    <row r="72" spans="2:9" ht="25" customHeight="1" x14ac:dyDescent="0.35">
      <c r="B72" s="33"/>
      <c r="C72" s="55"/>
      <c r="D72" s="55"/>
      <c r="E72" s="55"/>
      <c r="F72" s="56"/>
    </row>
    <row r="73" spans="2:9" ht="25" customHeight="1" x14ac:dyDescent="0.35">
      <c r="B73" s="33"/>
      <c r="C73" s="55"/>
      <c r="D73" s="55"/>
      <c r="E73" s="55"/>
      <c r="F73" s="56"/>
    </row>
    <row r="74" spans="2:9" ht="25" customHeight="1" x14ac:dyDescent="0.35">
      <c r="B74" s="33"/>
      <c r="C74" s="55"/>
      <c r="D74" s="55"/>
      <c r="E74" s="55"/>
      <c r="F74" s="56"/>
    </row>
    <row r="75" spans="2:9" ht="25" customHeight="1" x14ac:dyDescent="0.35">
      <c r="B75" s="33"/>
      <c r="C75" s="55"/>
      <c r="D75" s="55"/>
      <c r="E75" s="55"/>
      <c r="F75" s="56"/>
    </row>
    <row r="76" spans="2:9" ht="25" customHeight="1" x14ac:dyDescent="0.35">
      <c r="B76" s="33"/>
      <c r="C76" s="55"/>
      <c r="D76" s="55"/>
      <c r="E76" s="55"/>
      <c r="F76" s="56"/>
    </row>
    <row r="77" spans="2:9" ht="25" customHeight="1" x14ac:dyDescent="0.35">
      <c r="B77" s="33"/>
      <c r="C77" s="55"/>
      <c r="D77" s="55"/>
      <c r="E77" s="55"/>
      <c r="F77" s="56"/>
    </row>
    <row r="78" spans="2:9" ht="25" customHeight="1" x14ac:dyDescent="0.35">
      <c r="B78" s="33"/>
      <c r="C78" s="55"/>
      <c r="D78" s="55"/>
      <c r="E78" s="55"/>
      <c r="F78" s="56"/>
    </row>
    <row r="79" spans="2:9" ht="25" customHeight="1" x14ac:dyDescent="0.35">
      <c r="B79" s="33"/>
      <c r="C79" s="55"/>
      <c r="D79" s="55"/>
      <c r="E79" s="55"/>
      <c r="F79" s="56"/>
      <c r="G79" s="59"/>
    </row>
    <row r="80" spans="2:9" ht="25" customHeight="1" x14ac:dyDescent="0.35">
      <c r="B80" s="33"/>
      <c r="C80" s="57"/>
      <c r="D80" s="57"/>
      <c r="E80" s="57"/>
      <c r="F80" s="58"/>
      <c r="G80" s="59"/>
      <c r="H80"/>
      <c r="I80"/>
    </row>
    <row r="81" spans="1:23" ht="25" customHeight="1" x14ac:dyDescent="0.35">
      <c r="B81" s="33"/>
      <c r="C81" s="57"/>
      <c r="D81" s="57"/>
      <c r="E81" s="57"/>
      <c r="F81" s="58"/>
      <c r="G81" s="59"/>
      <c r="H81"/>
      <c r="I81"/>
    </row>
    <row r="82" spans="1:23" ht="25" customHeight="1" x14ac:dyDescent="0.35">
      <c r="B82" s="33"/>
      <c r="C82" s="55"/>
      <c r="D82" s="55"/>
      <c r="E82" s="55"/>
      <c r="F82" s="56"/>
      <c r="G82" s="59"/>
      <c r="H82"/>
      <c r="I82"/>
    </row>
    <row r="83" spans="1:23" x14ac:dyDescent="0.35">
      <c r="A83" s="59"/>
      <c r="B83" s="59"/>
      <c r="C83" s="59"/>
      <c r="D83" s="59"/>
      <c r="E83" s="59"/>
      <c r="F83" s="59"/>
      <c r="G83" s="59"/>
      <c r="H83"/>
      <c r="I83"/>
    </row>
    <row r="84" spans="1:23" s="61" customFormat="1" ht="15.5" x14ac:dyDescent="0.35">
      <c r="A84" s="59"/>
      <c r="B84" s="59"/>
      <c r="C84" s="60"/>
      <c r="D84" s="60"/>
      <c r="E84" s="60"/>
      <c r="F84" s="60"/>
      <c r="G84" s="59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5" x14ac:dyDescent="0.35">
      <c r="A85" s="59"/>
      <c r="B85" s="59"/>
      <c r="C85" s="59"/>
      <c r="D85" s="59"/>
      <c r="E85" s="59"/>
      <c r="F85" s="59"/>
      <c r="G85" s="59"/>
      <c r="H85"/>
      <c r="I85"/>
      <c r="W85" s="61"/>
    </row>
    <row r="86" spans="1:23" ht="15.5" x14ac:dyDescent="0.35">
      <c r="A86" s="59"/>
      <c r="B86" s="59"/>
      <c r="C86" s="62"/>
      <c r="D86" s="62"/>
      <c r="E86" s="62"/>
      <c r="F86" s="62"/>
      <c r="G86" s="59"/>
      <c r="H86"/>
      <c r="I86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3" x14ac:dyDescent="0.35">
      <c r="A87" s="59"/>
      <c r="B87" s="59"/>
      <c r="C87" s="59"/>
      <c r="D87" s="59"/>
      <c r="E87" s="59"/>
      <c r="F87" s="59"/>
      <c r="G87" s="59"/>
      <c r="H87"/>
      <c r="I87"/>
    </row>
    <row r="88" spans="1:23" x14ac:dyDescent="0.35">
      <c r="A88" s="59"/>
      <c r="B88" s="59"/>
      <c r="C88" s="59"/>
      <c r="D88" s="59"/>
      <c r="E88" s="59"/>
      <c r="F88" s="59"/>
      <c r="G88" s="59"/>
      <c r="H88"/>
      <c r="I88"/>
    </row>
    <row r="89" spans="1:23" x14ac:dyDescent="0.35">
      <c r="A89" s="59"/>
      <c r="B89" s="59"/>
      <c r="C89" s="59"/>
      <c r="D89" s="59"/>
      <c r="E89" s="59"/>
      <c r="F89" s="59"/>
      <c r="G89" s="59"/>
      <c r="H89"/>
      <c r="I89"/>
    </row>
    <row r="90" spans="1:23" x14ac:dyDescent="0.35">
      <c r="A90" s="59"/>
      <c r="B90" s="59"/>
      <c r="C90" s="59"/>
      <c r="D90" s="59"/>
      <c r="E90" s="59"/>
      <c r="F90" s="59"/>
      <c r="G90" s="59"/>
      <c r="H90"/>
      <c r="I90"/>
    </row>
    <row r="91" spans="1:23" s="61" customFormat="1" ht="15.5" x14ac:dyDescent="0.35">
      <c r="A91" s="59"/>
      <c r="B91" s="59"/>
      <c r="C91" s="59"/>
      <c r="D91" s="59"/>
      <c r="E91" s="59"/>
      <c r="F91" s="59"/>
      <c r="G91" s="59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5" x14ac:dyDescent="0.35">
      <c r="A92" s="59"/>
      <c r="B92" s="59"/>
      <c r="C92" s="59"/>
      <c r="D92" s="59"/>
      <c r="E92" s="59"/>
      <c r="F92" s="59"/>
      <c r="G92" s="59"/>
      <c r="H92"/>
      <c r="I92"/>
      <c r="W92" s="61"/>
    </row>
    <row r="93" spans="1:23" ht="15.5" x14ac:dyDescent="0.35">
      <c r="A93" s="59"/>
      <c r="B93" s="59"/>
      <c r="C93" s="59"/>
      <c r="D93" s="59"/>
      <c r="E93" s="59"/>
      <c r="F93" s="59"/>
      <c r="G93" s="59"/>
      <c r="H93"/>
      <c r="I93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3" x14ac:dyDescent="0.35">
      <c r="A94" s="59"/>
      <c r="B94" s="59"/>
      <c r="C94" s="59"/>
      <c r="D94" s="59"/>
      <c r="E94" s="59"/>
      <c r="F94" s="59"/>
      <c r="G94" s="59"/>
      <c r="H94"/>
      <c r="I94"/>
    </row>
    <row r="95" spans="1:23" x14ac:dyDescent="0.35">
      <c r="A95" s="59"/>
      <c r="B95" s="59"/>
      <c r="C95" s="59"/>
      <c r="D95" s="59"/>
      <c r="E95" s="59"/>
      <c r="F95" s="59"/>
      <c r="G95" s="59"/>
      <c r="H95"/>
      <c r="I95"/>
    </row>
    <row r="96" spans="1:23" x14ac:dyDescent="0.35">
      <c r="A96" s="59"/>
      <c r="B96" s="59"/>
      <c r="C96" s="59"/>
      <c r="D96" s="59"/>
      <c r="E96" s="59"/>
      <c r="F96" s="59"/>
      <c r="G96" s="59"/>
      <c r="H96"/>
      <c r="I96"/>
    </row>
    <row r="97" spans="1:23" x14ac:dyDescent="0.35">
      <c r="A97" s="59"/>
      <c r="B97" s="59"/>
      <c r="C97" s="59"/>
      <c r="D97" s="59"/>
      <c r="E97" s="59"/>
      <c r="F97" s="59"/>
      <c r="G97" s="59"/>
      <c r="H97"/>
      <c r="I97"/>
    </row>
    <row r="98" spans="1:23" x14ac:dyDescent="0.35">
      <c r="A98" s="59"/>
      <c r="B98" s="59"/>
      <c r="C98" s="59"/>
      <c r="D98" s="59"/>
      <c r="E98" s="59"/>
      <c r="F98" s="59"/>
      <c r="G98" s="59"/>
      <c r="H98"/>
      <c r="I98"/>
    </row>
    <row r="99" spans="1:23" s="61" customFormat="1" ht="15.5" x14ac:dyDescent="0.35">
      <c r="A99" s="59"/>
      <c r="B99" s="59"/>
      <c r="C99" s="59"/>
      <c r="D99" s="59"/>
      <c r="E99" s="59"/>
      <c r="F99" s="59"/>
      <c r="G99" s="59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x14ac:dyDescent="0.35">
      <c r="A100" s="59"/>
      <c r="B100" s="59"/>
      <c r="C100" s="59"/>
      <c r="D100" s="59"/>
      <c r="E100" s="59"/>
      <c r="F100" s="59"/>
      <c r="G100" s="59"/>
      <c r="H100"/>
      <c r="I100"/>
      <c r="W100" s="61"/>
    </row>
    <row r="101" spans="1:23" ht="15.5" x14ac:dyDescent="0.35">
      <c r="A101" s="59"/>
      <c r="B101" s="59"/>
      <c r="C101" s="59"/>
      <c r="D101" s="59"/>
      <c r="E101" s="59"/>
      <c r="F101" s="59"/>
      <c r="G101" s="59"/>
      <c r="H101"/>
      <c r="I10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3" x14ac:dyDescent="0.35">
      <c r="A102" s="59"/>
      <c r="B102" s="59"/>
      <c r="C102" s="59"/>
      <c r="D102" s="59"/>
      <c r="E102" s="59"/>
      <c r="F102" s="59"/>
      <c r="G102" s="59"/>
      <c r="H102"/>
      <c r="I102"/>
    </row>
    <row r="103" spans="1:23" x14ac:dyDescent="0.35">
      <c r="G103" s="59"/>
      <c r="H103"/>
      <c r="I103"/>
    </row>
    <row r="104" spans="1:23" x14ac:dyDescent="0.35">
      <c r="H104"/>
      <c r="I104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activeCell="F5" sqref="F5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166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167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168</v>
      </c>
      <c r="B5" s="116"/>
      <c r="C5" s="116"/>
      <c r="D5" s="116"/>
      <c r="E5" s="116"/>
      <c r="F5" s="3"/>
      <c r="G5" s="4" t="s">
        <v>14</v>
      </c>
      <c r="H5" s="11">
        <f>D10</f>
        <v>93.333333333333329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45</v>
      </c>
      <c r="E6" s="92" t="s">
        <v>18</v>
      </c>
      <c r="F6" s="16">
        <f>COUNTA(E11:E111)</f>
        <v>45</v>
      </c>
      <c r="G6" s="4" t="s">
        <v>19</v>
      </c>
      <c r="H6" s="17">
        <f>F10</f>
        <v>93.333333333333329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93.333333333333329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71</v>
      </c>
      <c r="D9" s="93">
        <f>COUNTIF(C11:C100,"&gt;="&amp;D8)</f>
        <v>42</v>
      </c>
      <c r="E9" s="93" t="s">
        <v>71</v>
      </c>
      <c r="F9" s="93">
        <f>COUNTIF(E11:E100,"&gt;="&amp;F8)</f>
        <v>42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93.333333333333329</v>
      </c>
      <c r="E10" s="94">
        <v>50</v>
      </c>
      <c r="F10" s="93">
        <f>(F9/F6)*100</f>
        <v>93.333333333333329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170101130009</v>
      </c>
      <c r="C11" s="63">
        <v>35</v>
      </c>
      <c r="D11" s="63"/>
      <c r="E11" s="63">
        <v>35</v>
      </c>
      <c r="F11" s="64"/>
      <c r="G11" s="36" t="s">
        <v>48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4">
        <v>2</v>
      </c>
      <c r="O11" s="4">
        <v>3</v>
      </c>
      <c r="P11" s="99">
        <v>0</v>
      </c>
      <c r="Q11" s="99">
        <v>3</v>
      </c>
      <c r="R11" s="99">
        <v>0</v>
      </c>
      <c r="S11" s="99">
        <v>0</v>
      </c>
      <c r="T11" s="99">
        <v>0</v>
      </c>
      <c r="U11" s="99">
        <v>0</v>
      </c>
      <c r="V11" s="99">
        <v>1</v>
      </c>
    </row>
    <row r="12" spans="1:23" ht="25" customHeight="1" x14ac:dyDescent="0.35">
      <c r="A12" s="90">
        <v>2</v>
      </c>
      <c r="B12" s="33">
        <v>170101130001</v>
      </c>
      <c r="C12" s="63">
        <v>35</v>
      </c>
      <c r="D12" s="63"/>
      <c r="E12" s="63">
        <v>35</v>
      </c>
      <c r="F12" s="64"/>
      <c r="G12" s="36" t="s">
        <v>49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7">
        <v>3</v>
      </c>
      <c r="O12" s="97">
        <v>1</v>
      </c>
      <c r="P12" s="99">
        <v>0</v>
      </c>
      <c r="Q12" s="99">
        <v>2</v>
      </c>
      <c r="R12" s="99">
        <v>0</v>
      </c>
      <c r="S12" s="99">
        <v>0</v>
      </c>
      <c r="T12" s="99">
        <v>1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170101130003</v>
      </c>
      <c r="C13" s="63">
        <v>35.5</v>
      </c>
      <c r="D13" s="63"/>
      <c r="E13" s="63">
        <v>35.5</v>
      </c>
      <c r="F13" s="64"/>
      <c r="G13" s="36" t="s">
        <v>50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7">
        <v>1</v>
      </c>
      <c r="O13" s="97">
        <v>1</v>
      </c>
      <c r="P13" s="99">
        <v>0</v>
      </c>
      <c r="Q13" s="99">
        <v>2</v>
      </c>
      <c r="R13" s="99">
        <v>0</v>
      </c>
      <c r="S13" s="99">
        <v>0</v>
      </c>
      <c r="T13" s="99">
        <v>1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170101130004</v>
      </c>
      <c r="C14" s="63">
        <v>37</v>
      </c>
      <c r="D14" s="63"/>
      <c r="E14" s="63">
        <v>37</v>
      </c>
      <c r="F14" s="64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2</v>
      </c>
      <c r="O14" s="38">
        <f t="shared" si="0"/>
        <v>1.6666666666666667</v>
      </c>
      <c r="P14" s="38">
        <f t="shared" si="0"/>
        <v>0</v>
      </c>
      <c r="Q14" s="38">
        <f t="shared" si="0"/>
        <v>2.3333333333333335</v>
      </c>
      <c r="R14" s="38">
        <f t="shared" si="0"/>
        <v>0</v>
      </c>
      <c r="S14" s="38">
        <f t="shared" si="0"/>
        <v>0</v>
      </c>
      <c r="T14" s="38">
        <f t="shared" si="0"/>
        <v>0.66666666666666663</v>
      </c>
      <c r="U14" s="38">
        <f t="shared" si="0"/>
        <v>0</v>
      </c>
      <c r="V14" s="38">
        <f t="shared" si="0"/>
        <v>1.6666666666666667</v>
      </c>
    </row>
    <row r="15" spans="1:23" ht="38" customHeight="1" x14ac:dyDescent="0.35">
      <c r="A15" s="90">
        <v>5</v>
      </c>
      <c r="B15" s="33">
        <v>170101130008</v>
      </c>
      <c r="C15" s="63">
        <v>35.5</v>
      </c>
      <c r="D15" s="63"/>
      <c r="E15" s="63">
        <v>35.5</v>
      </c>
      <c r="F15" s="64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>(56.25*N14)/100</f>
        <v>1.125</v>
      </c>
      <c r="O15" s="40">
        <f t="shared" si="1"/>
        <v>0.9375</v>
      </c>
      <c r="P15" s="40">
        <f t="shared" si="1"/>
        <v>0</v>
      </c>
      <c r="Q15" s="40">
        <f t="shared" si="1"/>
        <v>1.3125</v>
      </c>
      <c r="R15" s="40">
        <f t="shared" si="1"/>
        <v>0</v>
      </c>
      <c r="S15" s="38">
        <f>AVERAGE(S12:S13)</f>
        <v>0</v>
      </c>
      <c r="T15" s="38">
        <f>AVERAGE(T12:T13)</f>
        <v>1</v>
      </c>
      <c r="U15" s="40">
        <f t="shared" si="1"/>
        <v>0</v>
      </c>
      <c r="V15" s="40">
        <f t="shared" si="1"/>
        <v>0.9375</v>
      </c>
    </row>
    <row r="16" spans="1:23" ht="25" customHeight="1" x14ac:dyDescent="0.35">
      <c r="A16" s="90">
        <v>6</v>
      </c>
      <c r="B16" s="33">
        <v>170101130009</v>
      </c>
      <c r="C16" s="63">
        <v>35</v>
      </c>
      <c r="D16" s="63"/>
      <c r="E16" s="63">
        <v>35</v>
      </c>
      <c r="F16" s="64"/>
    </row>
    <row r="17" spans="1:22" ht="41" customHeight="1" x14ac:dyDescent="0.35">
      <c r="A17" s="90">
        <v>7</v>
      </c>
      <c r="B17" s="33">
        <v>170101130011</v>
      </c>
      <c r="C17" s="63">
        <v>35</v>
      </c>
      <c r="D17" s="63"/>
      <c r="E17" s="63">
        <v>35</v>
      </c>
      <c r="F17" s="64"/>
    </row>
    <row r="18" spans="1:22" ht="25" customHeight="1" x14ac:dyDescent="0.35">
      <c r="A18" s="90">
        <v>8</v>
      </c>
      <c r="B18" s="33">
        <v>170101130012</v>
      </c>
      <c r="C18" s="63">
        <v>33</v>
      </c>
      <c r="D18" s="63"/>
      <c r="E18" s="63">
        <v>33</v>
      </c>
      <c r="F18" s="64"/>
    </row>
    <row r="19" spans="1:22" ht="25" customHeight="1" x14ac:dyDescent="0.35">
      <c r="A19" s="90">
        <v>9</v>
      </c>
      <c r="B19" s="33">
        <v>170101130013</v>
      </c>
      <c r="C19" s="63">
        <v>38</v>
      </c>
      <c r="D19" s="63"/>
      <c r="E19" s="63">
        <v>38</v>
      </c>
      <c r="F19" s="64"/>
    </row>
    <row r="20" spans="1:22" ht="25" customHeight="1" x14ac:dyDescent="0.35">
      <c r="A20" s="90">
        <v>10</v>
      </c>
      <c r="B20" s="33">
        <v>170101130014</v>
      </c>
      <c r="C20" s="63">
        <v>33.5</v>
      </c>
      <c r="D20" s="63"/>
      <c r="E20" s="63">
        <v>33.5</v>
      </c>
      <c r="F20" s="64"/>
      <c r="J20" s="100"/>
      <c r="K20" s="100"/>
    </row>
    <row r="21" spans="1:22" ht="31.5" customHeight="1" x14ac:dyDescent="0.35">
      <c r="A21" s="90">
        <v>11</v>
      </c>
      <c r="B21" s="33">
        <v>170101130015</v>
      </c>
      <c r="C21" s="63">
        <v>33.5</v>
      </c>
      <c r="D21" s="63"/>
      <c r="E21" s="63">
        <v>33.5</v>
      </c>
      <c r="F21" s="6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170101130016</v>
      </c>
      <c r="C22" s="63">
        <v>35</v>
      </c>
      <c r="D22" s="63"/>
      <c r="E22" s="63">
        <v>35</v>
      </c>
      <c r="F22" s="6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170101130017</v>
      </c>
      <c r="C23" s="63">
        <v>38</v>
      </c>
      <c r="D23" s="63"/>
      <c r="E23" s="63">
        <v>38</v>
      </c>
      <c r="F23" s="6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170101130018</v>
      </c>
      <c r="C24" s="63">
        <v>38</v>
      </c>
      <c r="D24" s="63"/>
      <c r="E24" s="63">
        <v>38</v>
      </c>
      <c r="F24" s="6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170101130019</v>
      </c>
      <c r="C25" s="63">
        <v>0</v>
      </c>
      <c r="D25" s="63"/>
      <c r="E25" s="63">
        <v>0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170101130020</v>
      </c>
      <c r="C26" s="63">
        <v>32</v>
      </c>
      <c r="D26" s="63"/>
      <c r="E26" s="63">
        <v>32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170101130020</v>
      </c>
      <c r="C27" s="63">
        <v>32</v>
      </c>
      <c r="D27" s="63"/>
      <c r="E27" s="63">
        <v>32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170101130025</v>
      </c>
      <c r="C28" s="63">
        <v>25</v>
      </c>
      <c r="D28" s="63"/>
      <c r="E28" s="63">
        <v>25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170101130026</v>
      </c>
      <c r="C29" s="63">
        <v>38.5</v>
      </c>
      <c r="D29" s="63"/>
      <c r="E29" s="63">
        <v>38.5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170101130028</v>
      </c>
      <c r="C30" s="63">
        <v>35</v>
      </c>
      <c r="D30" s="63"/>
      <c r="E30" s="63">
        <v>35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170101130029</v>
      </c>
      <c r="C31" s="63">
        <v>35</v>
      </c>
      <c r="D31" s="63"/>
      <c r="E31" s="63">
        <v>35</v>
      </c>
      <c r="F31" s="6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170101130031</v>
      </c>
      <c r="C32" s="63">
        <v>35</v>
      </c>
      <c r="D32" s="63"/>
      <c r="E32" s="63">
        <v>35</v>
      </c>
      <c r="F32" s="6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170101130032</v>
      </c>
      <c r="C33" s="63">
        <v>35</v>
      </c>
      <c r="D33" s="63"/>
      <c r="E33" s="63">
        <v>35</v>
      </c>
      <c r="F33" s="6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170101130033</v>
      </c>
      <c r="C34" s="63">
        <v>26</v>
      </c>
      <c r="D34" s="63"/>
      <c r="E34" s="63">
        <v>26</v>
      </c>
      <c r="F34" s="6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170101130035</v>
      </c>
      <c r="C35" s="63">
        <v>35</v>
      </c>
      <c r="D35" s="63"/>
      <c r="E35" s="63">
        <v>35</v>
      </c>
      <c r="F35" s="6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170101130036</v>
      </c>
      <c r="C36" s="63">
        <v>33</v>
      </c>
      <c r="D36" s="63"/>
      <c r="E36" s="63">
        <v>33</v>
      </c>
      <c r="F36" s="64"/>
    </row>
    <row r="37" spans="1:23" ht="25" customHeight="1" x14ac:dyDescent="0.35">
      <c r="A37" s="90">
        <v>27</v>
      </c>
      <c r="B37" s="33">
        <v>170101130037</v>
      </c>
      <c r="C37" s="63">
        <v>33</v>
      </c>
      <c r="D37" s="63"/>
      <c r="E37" s="63">
        <v>33</v>
      </c>
      <c r="F37" s="64"/>
    </row>
    <row r="38" spans="1:23" ht="25" customHeight="1" x14ac:dyDescent="0.35">
      <c r="A38" s="90">
        <v>28</v>
      </c>
      <c r="B38" s="33">
        <v>170101130038</v>
      </c>
      <c r="C38" s="63">
        <v>35</v>
      </c>
      <c r="D38" s="63"/>
      <c r="E38" s="63">
        <v>35</v>
      </c>
      <c r="F38" s="6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170301130001</v>
      </c>
      <c r="C39" s="63">
        <v>45</v>
      </c>
      <c r="D39" s="63"/>
      <c r="E39" s="63">
        <v>45</v>
      </c>
      <c r="F39" s="6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170301130002</v>
      </c>
      <c r="C40" s="63">
        <v>37</v>
      </c>
      <c r="D40" s="63"/>
      <c r="E40" s="63">
        <v>37</v>
      </c>
      <c r="F40" s="6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170301130003</v>
      </c>
      <c r="C41" s="63">
        <v>35</v>
      </c>
      <c r="D41" s="63"/>
      <c r="E41" s="63">
        <v>35</v>
      </c>
      <c r="F41" s="6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170301130004</v>
      </c>
      <c r="C42" s="63">
        <v>47.5</v>
      </c>
      <c r="D42" s="63"/>
      <c r="E42" s="63">
        <v>47.5</v>
      </c>
      <c r="F42" s="6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170301130005</v>
      </c>
      <c r="C43" s="63">
        <v>36.5</v>
      </c>
      <c r="D43" s="63"/>
      <c r="E43" s="63">
        <v>36.5</v>
      </c>
      <c r="F43" s="6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170301130006</v>
      </c>
      <c r="C44" s="63">
        <v>46</v>
      </c>
      <c r="D44" s="63"/>
      <c r="E44" s="63">
        <v>46</v>
      </c>
      <c r="F44" s="6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170301130008</v>
      </c>
      <c r="C45" s="63">
        <v>40</v>
      </c>
      <c r="D45" s="63"/>
      <c r="E45" s="63">
        <v>40</v>
      </c>
      <c r="F45" s="6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170301130010</v>
      </c>
      <c r="C46" s="63">
        <v>45.5</v>
      </c>
      <c r="D46" s="63"/>
      <c r="E46" s="63">
        <v>45.5</v>
      </c>
      <c r="F46" s="6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170301130011</v>
      </c>
      <c r="C47" s="63">
        <v>37</v>
      </c>
      <c r="D47" s="63"/>
      <c r="E47" s="63">
        <v>37</v>
      </c>
      <c r="F47" s="6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>
        <v>170301130012</v>
      </c>
      <c r="C48" s="63">
        <v>37.5</v>
      </c>
      <c r="D48" s="63"/>
      <c r="E48" s="63">
        <v>37.5</v>
      </c>
      <c r="F48" s="64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>
        <v>170301130013</v>
      </c>
      <c r="C49" s="63">
        <v>40</v>
      </c>
      <c r="D49" s="63"/>
      <c r="E49" s="63">
        <v>40</v>
      </c>
      <c r="F49" s="64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90">
        <v>40</v>
      </c>
      <c r="B50" s="33">
        <v>170301130014</v>
      </c>
      <c r="C50" s="63">
        <v>41.5</v>
      </c>
      <c r="D50" s="63"/>
      <c r="E50" s="63">
        <v>41.5</v>
      </c>
      <c r="F50" s="64"/>
    </row>
    <row r="51" spans="1:22" ht="25" customHeight="1" x14ac:dyDescent="0.35">
      <c r="A51" s="90">
        <v>41</v>
      </c>
      <c r="B51" s="33">
        <v>170301130015</v>
      </c>
      <c r="C51" s="63">
        <v>45</v>
      </c>
      <c r="D51" s="63"/>
      <c r="E51" s="63">
        <v>45</v>
      </c>
      <c r="F51" s="64"/>
    </row>
    <row r="52" spans="1:22" ht="25" customHeight="1" x14ac:dyDescent="0.35">
      <c r="A52" s="90">
        <v>42</v>
      </c>
      <c r="B52" s="33">
        <v>170301130019</v>
      </c>
      <c r="C52" s="63">
        <v>34</v>
      </c>
      <c r="D52" s="63"/>
      <c r="E52" s="63">
        <v>34</v>
      </c>
      <c r="F52" s="64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90">
        <v>43</v>
      </c>
      <c r="B53" s="33">
        <v>170301131020</v>
      </c>
      <c r="C53" s="63">
        <v>40.5</v>
      </c>
      <c r="D53" s="63"/>
      <c r="E53" s="63">
        <v>40.5</v>
      </c>
      <c r="F53" s="64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90">
        <v>44</v>
      </c>
      <c r="B54" s="33">
        <v>170301131021</v>
      </c>
      <c r="C54" s="63">
        <v>45.5</v>
      </c>
      <c r="D54" s="63"/>
      <c r="E54" s="63">
        <v>45.5</v>
      </c>
      <c r="F54" s="64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A55" s="90">
        <v>45</v>
      </c>
      <c r="B55" s="33">
        <v>170301131022</v>
      </c>
      <c r="C55" s="63">
        <v>40</v>
      </c>
      <c r="D55" s="63"/>
      <c r="E55" s="63">
        <v>40</v>
      </c>
      <c r="F55" s="64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68"/>
      <c r="D56" s="68"/>
      <c r="E56" s="68"/>
      <c r="F56" s="68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95"/>
      <c r="D63" s="95"/>
      <c r="E63" s="95"/>
      <c r="F63" s="56"/>
    </row>
    <row r="64" spans="1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sqref="A1:W55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169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170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171</v>
      </c>
      <c r="B5" s="116"/>
      <c r="C5" s="116"/>
      <c r="D5" s="116"/>
      <c r="E5" s="116"/>
      <c r="F5" s="3"/>
      <c r="G5" s="4" t="s">
        <v>14</v>
      </c>
      <c r="H5" s="11">
        <f>D10</f>
        <v>64.444444444444443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45</v>
      </c>
      <c r="E6" s="92" t="s">
        <v>18</v>
      </c>
      <c r="F6" s="16">
        <f>COUNTA(E11:E111)</f>
        <v>45</v>
      </c>
      <c r="G6" s="4" t="s">
        <v>19</v>
      </c>
      <c r="H6" s="17">
        <f>F10</f>
        <v>55.555555555555557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60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71</v>
      </c>
      <c r="D9" s="93">
        <f>COUNTIF(C11:C100,"&gt;="&amp;D8)</f>
        <v>29</v>
      </c>
      <c r="E9" s="93" t="s">
        <v>71</v>
      </c>
      <c r="F9" s="93">
        <f>COUNTIF(E11:E100,"&gt;="&amp;F8)</f>
        <v>25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64.444444444444443</v>
      </c>
      <c r="E10" s="94">
        <v>50</v>
      </c>
      <c r="F10" s="93">
        <f>(F9/F6)*100</f>
        <v>55.555555555555557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170101130025</v>
      </c>
      <c r="C11" s="73">
        <v>30</v>
      </c>
      <c r="D11" s="73"/>
      <c r="E11" s="73">
        <v>27</v>
      </c>
      <c r="F11" s="74"/>
      <c r="G11" s="36" t="s">
        <v>48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4">
        <v>2</v>
      </c>
      <c r="N11" s="4">
        <v>3</v>
      </c>
      <c r="O11" s="87">
        <v>3</v>
      </c>
      <c r="P11" s="99">
        <v>0</v>
      </c>
      <c r="Q11" s="99">
        <v>0</v>
      </c>
      <c r="R11" s="99">
        <v>0</v>
      </c>
      <c r="S11" s="99">
        <v>2</v>
      </c>
      <c r="T11" s="99">
        <v>1</v>
      </c>
      <c r="U11" s="99">
        <v>0</v>
      </c>
      <c r="V11" s="99">
        <v>1</v>
      </c>
      <c r="W11" s="87"/>
    </row>
    <row r="12" spans="1:23" ht="15.5" x14ac:dyDescent="0.35">
      <c r="A12" s="90">
        <v>2</v>
      </c>
      <c r="B12" s="33">
        <v>170101130004</v>
      </c>
      <c r="C12" s="73">
        <v>27</v>
      </c>
      <c r="D12" s="73"/>
      <c r="E12" s="73">
        <v>32</v>
      </c>
      <c r="F12" s="74"/>
      <c r="G12" s="36" t="s">
        <v>49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7">
        <v>3</v>
      </c>
      <c r="N12" s="97">
        <v>1</v>
      </c>
      <c r="O12" s="99">
        <v>2</v>
      </c>
      <c r="P12" s="99">
        <v>0</v>
      </c>
      <c r="Q12" s="99">
        <v>0</v>
      </c>
      <c r="R12" s="99">
        <v>0</v>
      </c>
      <c r="S12" s="99">
        <v>2</v>
      </c>
      <c r="T12" s="99">
        <v>1</v>
      </c>
      <c r="U12" s="99">
        <v>0</v>
      </c>
      <c r="V12" s="99">
        <v>1</v>
      </c>
      <c r="W12" s="87"/>
    </row>
    <row r="13" spans="1:23" ht="15.5" x14ac:dyDescent="0.35">
      <c r="A13" s="90">
        <v>3</v>
      </c>
      <c r="B13" s="33">
        <v>170101130005</v>
      </c>
      <c r="C13" s="73">
        <v>0</v>
      </c>
      <c r="D13" s="73"/>
      <c r="E13" s="73">
        <v>0</v>
      </c>
      <c r="F13" s="74"/>
      <c r="G13" s="36" t="s">
        <v>50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7">
        <v>1</v>
      </c>
      <c r="N13" s="97">
        <v>1</v>
      </c>
      <c r="O13" s="99">
        <v>2</v>
      </c>
      <c r="P13" s="99">
        <v>0</v>
      </c>
      <c r="Q13" s="99">
        <v>0</v>
      </c>
      <c r="R13" s="99">
        <v>0</v>
      </c>
      <c r="S13" s="99">
        <v>2</v>
      </c>
      <c r="T13" s="99">
        <v>1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170101130007</v>
      </c>
      <c r="C14" s="73">
        <v>28</v>
      </c>
      <c r="D14" s="73"/>
      <c r="E14" s="73">
        <v>21</v>
      </c>
      <c r="F14" s="74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2</v>
      </c>
      <c r="N14" s="38">
        <f t="shared" si="0"/>
        <v>1.6666666666666667</v>
      </c>
      <c r="O14" s="38">
        <f t="shared" si="0"/>
        <v>2.3333333333333335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2</v>
      </c>
      <c r="T14" s="38">
        <f t="shared" si="0"/>
        <v>1</v>
      </c>
      <c r="U14" s="38">
        <f t="shared" si="0"/>
        <v>0</v>
      </c>
      <c r="V14" s="38">
        <f t="shared" si="0"/>
        <v>1.3333333333333333</v>
      </c>
      <c r="W14" s="87"/>
    </row>
    <row r="15" spans="1:23" ht="15.5" x14ac:dyDescent="0.35">
      <c r="A15" s="90">
        <v>5</v>
      </c>
      <c r="B15" s="33">
        <v>170101130009</v>
      </c>
      <c r="C15" s="73">
        <v>30</v>
      </c>
      <c r="D15" s="73"/>
      <c r="E15" s="73">
        <v>30</v>
      </c>
      <c r="F15" s="74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1.125</v>
      </c>
      <c r="N15" s="40">
        <f>(56.25*N14)/100</f>
        <v>0.9375</v>
      </c>
      <c r="O15" s="40">
        <f t="shared" si="1"/>
        <v>1.3125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2</v>
      </c>
      <c r="T15" s="38">
        <f>AVERAGE(T12:T13)</f>
        <v>1</v>
      </c>
      <c r="U15" s="40">
        <f t="shared" si="1"/>
        <v>0</v>
      </c>
      <c r="V15" s="40">
        <f t="shared" si="1"/>
        <v>0.75</v>
      </c>
      <c r="W15" s="87"/>
    </row>
    <row r="16" spans="1:23" x14ac:dyDescent="0.35">
      <c r="A16" s="90">
        <v>6</v>
      </c>
      <c r="B16" s="33">
        <v>170101130011</v>
      </c>
      <c r="C16" s="73">
        <v>36</v>
      </c>
      <c r="D16" s="73"/>
      <c r="E16" s="73">
        <v>19</v>
      </c>
      <c r="F16" s="7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170101130012</v>
      </c>
      <c r="C17" s="73">
        <v>24</v>
      </c>
      <c r="D17" s="73"/>
      <c r="E17" s="73">
        <v>10</v>
      </c>
      <c r="F17" s="7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170101130013</v>
      </c>
      <c r="C18" s="73">
        <v>37</v>
      </c>
      <c r="D18" s="73"/>
      <c r="E18" s="73">
        <v>40</v>
      </c>
      <c r="F18" s="7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170101130014</v>
      </c>
      <c r="C19" s="73">
        <v>34</v>
      </c>
      <c r="D19" s="73"/>
      <c r="E19" s="73">
        <v>25</v>
      </c>
      <c r="F19" s="7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170101130015</v>
      </c>
      <c r="C20" s="73">
        <v>35</v>
      </c>
      <c r="D20" s="73"/>
      <c r="E20" s="73">
        <v>32</v>
      </c>
      <c r="F20" s="7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170101130016</v>
      </c>
      <c r="C21" s="73">
        <v>29</v>
      </c>
      <c r="D21" s="73"/>
      <c r="E21" s="73">
        <v>35</v>
      </c>
      <c r="F21" s="7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170101130017</v>
      </c>
      <c r="C22" s="73">
        <v>36</v>
      </c>
      <c r="D22" s="73"/>
      <c r="E22" s="73">
        <v>41</v>
      </c>
      <c r="F22" s="7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170101130018</v>
      </c>
      <c r="C23" s="73">
        <v>37</v>
      </c>
      <c r="D23" s="73"/>
      <c r="E23" s="73">
        <v>48</v>
      </c>
      <c r="F23" s="7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170101130019</v>
      </c>
      <c r="C24" s="73">
        <v>0</v>
      </c>
      <c r="D24" s="73"/>
      <c r="E24" s="73">
        <v>0</v>
      </c>
      <c r="F24" s="7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170101130020</v>
      </c>
      <c r="C25" s="73">
        <v>22</v>
      </c>
      <c r="D25" s="73"/>
      <c r="E25" s="73">
        <v>26</v>
      </c>
      <c r="F25" s="7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170101130026</v>
      </c>
      <c r="C26" s="73">
        <v>37</v>
      </c>
      <c r="D26" s="73"/>
      <c r="E26" s="73">
        <v>44</v>
      </c>
      <c r="F26" s="7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170101130027</v>
      </c>
      <c r="C27" s="73">
        <v>0</v>
      </c>
      <c r="D27" s="73"/>
      <c r="E27" s="73">
        <v>0</v>
      </c>
      <c r="F27" s="7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170101130028</v>
      </c>
      <c r="C28" s="73">
        <v>25</v>
      </c>
      <c r="D28" s="73"/>
      <c r="E28" s="73">
        <v>38</v>
      </c>
      <c r="F28" s="7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170101130029</v>
      </c>
      <c r="C29" s="73">
        <v>30</v>
      </c>
      <c r="D29" s="73"/>
      <c r="E29" s="73">
        <v>24</v>
      </c>
      <c r="F29" s="7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170101130030</v>
      </c>
      <c r="C30" s="73">
        <v>0</v>
      </c>
      <c r="D30" s="73"/>
      <c r="E30" s="73">
        <v>0</v>
      </c>
      <c r="F30" s="7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170101130031</v>
      </c>
      <c r="C31" s="73">
        <v>30</v>
      </c>
      <c r="D31" s="73"/>
      <c r="E31" s="73">
        <v>23</v>
      </c>
      <c r="F31" s="7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170101130032</v>
      </c>
      <c r="C32" s="73">
        <v>29</v>
      </c>
      <c r="D32" s="73"/>
      <c r="E32" s="73">
        <v>22</v>
      </c>
      <c r="F32" s="7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170101130033</v>
      </c>
      <c r="C33" s="73">
        <v>30</v>
      </c>
      <c r="D33" s="73"/>
      <c r="E33" s="73">
        <v>19</v>
      </c>
      <c r="F33" s="7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170101130035</v>
      </c>
      <c r="C34" s="73">
        <v>36</v>
      </c>
      <c r="D34" s="73"/>
      <c r="E34" s="73">
        <v>14</v>
      </c>
      <c r="F34" s="7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170101130036</v>
      </c>
      <c r="C35" s="73">
        <v>36</v>
      </c>
      <c r="D35" s="73"/>
      <c r="E35" s="73">
        <v>22</v>
      </c>
      <c r="F35" s="7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170101130037</v>
      </c>
      <c r="C36" s="73">
        <v>38</v>
      </c>
      <c r="D36" s="73"/>
      <c r="E36" s="73">
        <v>30</v>
      </c>
      <c r="F36" s="74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170101130038</v>
      </c>
      <c r="C37" s="73">
        <v>27</v>
      </c>
      <c r="D37" s="73"/>
      <c r="E37" s="73">
        <v>42</v>
      </c>
      <c r="F37" s="74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170101130001</v>
      </c>
      <c r="C38" s="73">
        <v>32</v>
      </c>
      <c r="D38" s="73"/>
      <c r="E38" s="73">
        <v>42</v>
      </c>
      <c r="F38" s="7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170101130003</v>
      </c>
      <c r="C39" s="73">
        <v>30</v>
      </c>
      <c r="D39" s="73"/>
      <c r="E39" s="73">
        <v>43</v>
      </c>
      <c r="F39" s="7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170101130008</v>
      </c>
      <c r="C40" s="73">
        <v>30</v>
      </c>
      <c r="D40" s="73"/>
      <c r="E40" s="73">
        <v>48</v>
      </c>
      <c r="F40" s="7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170301130001</v>
      </c>
      <c r="C41" s="73">
        <v>29</v>
      </c>
      <c r="D41" s="73"/>
      <c r="E41" s="73">
        <v>42</v>
      </c>
      <c r="F41" s="7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170301130002</v>
      </c>
      <c r="C42" s="73">
        <v>30</v>
      </c>
      <c r="D42" s="73"/>
      <c r="E42" s="73">
        <v>26</v>
      </c>
      <c r="F42" s="7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90">
        <v>33</v>
      </c>
      <c r="B43" s="33">
        <v>170301130003</v>
      </c>
      <c r="C43" s="73">
        <v>28</v>
      </c>
      <c r="D43" s="73"/>
      <c r="E43" s="73">
        <v>41</v>
      </c>
      <c r="F43" s="7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170301130004</v>
      </c>
      <c r="C44" s="73">
        <v>40</v>
      </c>
      <c r="D44" s="73"/>
      <c r="E44" s="73">
        <v>53</v>
      </c>
      <c r="F44" s="7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90">
        <v>35</v>
      </c>
      <c r="B45" s="33">
        <v>170301130005</v>
      </c>
      <c r="C45" s="73">
        <v>26</v>
      </c>
      <c r="D45" s="73"/>
      <c r="E45" s="73">
        <v>9</v>
      </c>
      <c r="F45" s="7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90">
        <v>36</v>
      </c>
      <c r="B46" s="33">
        <v>170301130006</v>
      </c>
      <c r="C46" s="73">
        <v>17</v>
      </c>
      <c r="D46" s="73"/>
      <c r="E46" s="73">
        <v>37</v>
      </c>
      <c r="F46" s="7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90">
        <v>37</v>
      </c>
      <c r="B47" s="33">
        <v>170301130008</v>
      </c>
      <c r="C47" s="73">
        <v>30</v>
      </c>
      <c r="D47" s="73"/>
      <c r="E47" s="73">
        <v>38</v>
      </c>
      <c r="F47" s="7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90">
        <v>38</v>
      </c>
      <c r="B48" s="33">
        <v>170301130010</v>
      </c>
      <c r="C48" s="73">
        <v>0</v>
      </c>
      <c r="D48" s="73"/>
      <c r="E48" s="73">
        <v>0</v>
      </c>
      <c r="F48" s="74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90">
        <v>39</v>
      </c>
      <c r="B49" s="33">
        <v>170301130011</v>
      </c>
      <c r="C49" s="73">
        <v>30</v>
      </c>
      <c r="D49" s="73"/>
      <c r="E49" s="73">
        <v>41</v>
      </c>
      <c r="F49" s="74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  <row r="50" spans="1:23" x14ac:dyDescent="0.35">
      <c r="A50" s="90">
        <v>40</v>
      </c>
      <c r="B50" s="33">
        <v>170301130012</v>
      </c>
      <c r="C50" s="73">
        <v>36</v>
      </c>
      <c r="D50" s="73"/>
      <c r="E50" s="73">
        <v>47</v>
      </c>
      <c r="F50" s="74"/>
      <c r="G50" s="90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x14ac:dyDescent="0.35">
      <c r="A51" s="90">
        <v>41</v>
      </c>
      <c r="B51" s="33">
        <v>170301130013</v>
      </c>
      <c r="C51" s="73">
        <v>34</v>
      </c>
      <c r="D51" s="73"/>
      <c r="E51" s="73">
        <v>51</v>
      </c>
      <c r="F51" s="74"/>
      <c r="G51" s="90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ht="15.5" x14ac:dyDescent="0.35">
      <c r="A52" s="90">
        <v>42</v>
      </c>
      <c r="B52" s="33">
        <v>170301130014</v>
      </c>
      <c r="C52" s="73">
        <v>26</v>
      </c>
      <c r="D52" s="73"/>
      <c r="E52" s="73">
        <v>36</v>
      </c>
      <c r="F52" s="74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87"/>
    </row>
    <row r="53" spans="1:23" ht="15.5" x14ac:dyDescent="0.35">
      <c r="A53" s="90">
        <v>43</v>
      </c>
      <c r="B53" s="33">
        <v>170301130015</v>
      </c>
      <c r="C53" s="73">
        <v>17</v>
      </c>
      <c r="D53" s="73"/>
      <c r="E53" s="73">
        <v>37</v>
      </c>
      <c r="F53" s="74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87"/>
    </row>
    <row r="54" spans="1:23" ht="15.5" x14ac:dyDescent="0.35">
      <c r="A54" s="90">
        <v>44</v>
      </c>
      <c r="B54" s="33">
        <v>170301130017</v>
      </c>
      <c r="C54" s="73">
        <v>0</v>
      </c>
      <c r="D54" s="73"/>
      <c r="E54" s="73">
        <v>0</v>
      </c>
      <c r="F54" s="74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87"/>
    </row>
    <row r="55" spans="1:23" ht="15.5" x14ac:dyDescent="0.35">
      <c r="A55" s="90">
        <v>45</v>
      </c>
      <c r="B55" s="33">
        <v>170301130019</v>
      </c>
      <c r="C55" s="73">
        <v>26</v>
      </c>
      <c r="D55" s="73"/>
      <c r="E55" s="73">
        <v>37</v>
      </c>
      <c r="F55" s="74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W41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172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173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174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31</v>
      </c>
      <c r="E6" s="92" t="s">
        <v>18</v>
      </c>
      <c r="F6" s="16">
        <f>COUNTA(E11:E111)</f>
        <v>31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64</v>
      </c>
      <c r="D9" s="93">
        <f>COUNTIF(C11:C100,"&gt;="&amp;D8)</f>
        <v>31</v>
      </c>
      <c r="E9" s="93" t="s">
        <v>64</v>
      </c>
      <c r="F9" s="93">
        <f>COUNTIF(E11:E100,"&gt;="&amp;F8)</f>
        <v>31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63">
        <v>49</v>
      </c>
      <c r="D11" s="63"/>
      <c r="E11" s="63">
        <v>39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170301130002</v>
      </c>
      <c r="C12" s="63">
        <v>37</v>
      </c>
      <c r="D12" s="63"/>
      <c r="E12" s="63">
        <v>34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170301130003</v>
      </c>
      <c r="C13" s="63">
        <v>34</v>
      </c>
      <c r="D13" s="63"/>
      <c r="E13" s="63">
        <v>29</v>
      </c>
      <c r="F13" s="64"/>
      <c r="G13" s="37" t="s">
        <v>51</v>
      </c>
      <c r="H13" s="38">
        <f>AVERAGE(H11:H12)</f>
        <v>3</v>
      </c>
      <c r="I13" s="38" t="e">
        <f>AVERAGE(#REF!)</f>
        <v>#REF!</v>
      </c>
      <c r="J13" s="38">
        <f t="shared" ref="J13:V13" si="0">AVERAGE(J11:J12)</f>
        <v>3</v>
      </c>
      <c r="K13" s="38">
        <f t="shared" si="0"/>
        <v>0</v>
      </c>
      <c r="L13" s="38">
        <f t="shared" si="0"/>
        <v>3</v>
      </c>
      <c r="M13" s="38">
        <f t="shared" si="0"/>
        <v>0</v>
      </c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2</v>
      </c>
      <c r="U13" s="38">
        <f t="shared" si="0"/>
        <v>0</v>
      </c>
      <c r="V13" s="38">
        <f t="shared" si="0"/>
        <v>3</v>
      </c>
      <c r="W13" s="87"/>
    </row>
    <row r="14" spans="1:23" ht="15.5" x14ac:dyDescent="0.35">
      <c r="A14" s="90">
        <v>4</v>
      </c>
      <c r="B14" s="33">
        <v>170301130004</v>
      </c>
      <c r="C14" s="63">
        <v>49</v>
      </c>
      <c r="D14" s="63"/>
      <c r="E14" s="63">
        <v>40</v>
      </c>
      <c r="F14" s="64"/>
      <c r="G14" s="39" t="s">
        <v>52</v>
      </c>
      <c r="H14" s="40">
        <f>(56.25*H13)/100</f>
        <v>1.6875</v>
      </c>
      <c r="I14" s="40" t="e">
        <f t="shared" ref="I14:V14" si="1">(56.25*I13)/100</f>
        <v>#REF!</v>
      </c>
      <c r="J14" s="40">
        <f t="shared" si="1"/>
        <v>1.6875</v>
      </c>
      <c r="K14" s="40">
        <f t="shared" si="1"/>
        <v>0</v>
      </c>
      <c r="L14" s="40">
        <f t="shared" si="1"/>
        <v>1.6875</v>
      </c>
      <c r="M14" s="40">
        <f t="shared" si="1"/>
        <v>0</v>
      </c>
      <c r="N14" s="40">
        <f>(56.25*N13)/100</f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38">
        <f>AVERAGE(S12:S12)</f>
        <v>0</v>
      </c>
      <c r="T14" s="38">
        <f>AVERAGE(T12:T12)</f>
        <v>2</v>
      </c>
      <c r="U14" s="40">
        <f t="shared" si="1"/>
        <v>0</v>
      </c>
      <c r="V14" s="40">
        <f t="shared" si="1"/>
        <v>1.6875</v>
      </c>
      <c r="W14" s="87"/>
    </row>
    <row r="15" spans="1:23" x14ac:dyDescent="0.35">
      <c r="A15" s="90">
        <v>5</v>
      </c>
      <c r="B15" s="33">
        <v>170301130005</v>
      </c>
      <c r="C15" s="63">
        <v>33</v>
      </c>
      <c r="D15" s="63"/>
      <c r="E15" s="63">
        <v>31</v>
      </c>
      <c r="F15" s="64"/>
      <c r="G15" s="90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x14ac:dyDescent="0.35">
      <c r="A16" s="90">
        <v>6</v>
      </c>
      <c r="B16" s="33">
        <v>170301130006</v>
      </c>
      <c r="C16" s="63">
        <v>43</v>
      </c>
      <c r="D16" s="63"/>
      <c r="E16" s="63">
        <v>36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170301130008</v>
      </c>
      <c r="C17" s="63">
        <v>41</v>
      </c>
      <c r="D17" s="63"/>
      <c r="E17" s="63">
        <v>33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170301130010</v>
      </c>
      <c r="C18" s="63">
        <v>40</v>
      </c>
      <c r="D18" s="63"/>
      <c r="E18" s="63">
        <v>31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170301130011</v>
      </c>
      <c r="C19" s="63">
        <v>40</v>
      </c>
      <c r="D19" s="63"/>
      <c r="E19" s="63">
        <v>36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170301130012</v>
      </c>
      <c r="C20" s="63">
        <v>46</v>
      </c>
      <c r="D20" s="63"/>
      <c r="E20" s="63">
        <v>34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170301130013</v>
      </c>
      <c r="C21" s="63">
        <v>41</v>
      </c>
      <c r="D21" s="63"/>
      <c r="E21" s="63">
        <v>35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170301130014</v>
      </c>
      <c r="C22" s="63">
        <v>35</v>
      </c>
      <c r="D22" s="63"/>
      <c r="E22" s="63">
        <v>31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170301130015</v>
      </c>
      <c r="C23" s="63">
        <v>43</v>
      </c>
      <c r="D23" s="63"/>
      <c r="E23" s="63">
        <v>30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170301130019</v>
      </c>
      <c r="C24" s="63">
        <v>36</v>
      </c>
      <c r="D24" s="63"/>
      <c r="E24" s="63">
        <v>29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170301131020</v>
      </c>
      <c r="C25" s="63">
        <v>38</v>
      </c>
      <c r="D25" s="63"/>
      <c r="E25" s="63">
        <v>30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170301131021</v>
      </c>
      <c r="C26" s="63">
        <v>41</v>
      </c>
      <c r="D26" s="63"/>
      <c r="E26" s="63">
        <v>32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170301131022</v>
      </c>
      <c r="C27" s="63">
        <v>36</v>
      </c>
      <c r="D27" s="63"/>
      <c r="E27" s="63">
        <v>30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170101130001</v>
      </c>
      <c r="C28" s="95">
        <v>45</v>
      </c>
      <c r="D28" s="95"/>
      <c r="E28" s="95">
        <v>42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170101130008</v>
      </c>
      <c r="C29" s="95">
        <v>43</v>
      </c>
      <c r="D29" s="95"/>
      <c r="E29" s="95">
        <v>38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170101130012</v>
      </c>
      <c r="C30" s="95">
        <v>39</v>
      </c>
      <c r="D30" s="95"/>
      <c r="E30" s="95">
        <v>34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170101130013</v>
      </c>
      <c r="C31" s="95">
        <v>44</v>
      </c>
      <c r="D31" s="95"/>
      <c r="E31" s="95">
        <v>37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170101130014</v>
      </c>
      <c r="C32" s="95">
        <v>40</v>
      </c>
      <c r="D32" s="95"/>
      <c r="E32" s="95">
        <v>40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170101130016</v>
      </c>
      <c r="C33" s="95">
        <v>41</v>
      </c>
      <c r="D33" s="95"/>
      <c r="E33" s="95">
        <v>41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170101130025</v>
      </c>
      <c r="C34" s="95">
        <v>41</v>
      </c>
      <c r="D34" s="95"/>
      <c r="E34" s="95">
        <v>38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170101130026</v>
      </c>
      <c r="C35" s="95">
        <v>44</v>
      </c>
      <c r="D35" s="95"/>
      <c r="E35" s="95">
        <v>40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170101130029</v>
      </c>
      <c r="C36" s="95">
        <v>38</v>
      </c>
      <c r="D36" s="95"/>
      <c r="E36" s="95">
        <v>40</v>
      </c>
      <c r="F36" s="56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170101130032</v>
      </c>
      <c r="C37" s="95">
        <v>40</v>
      </c>
      <c r="D37" s="95"/>
      <c r="E37" s="95">
        <v>35</v>
      </c>
      <c r="F37" s="56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170101130033</v>
      </c>
      <c r="C38" s="95">
        <v>37</v>
      </c>
      <c r="D38" s="95"/>
      <c r="E38" s="95">
        <v>33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170101130036</v>
      </c>
      <c r="C39" s="95">
        <v>40</v>
      </c>
      <c r="D39" s="95"/>
      <c r="E39" s="95">
        <v>34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170101130037</v>
      </c>
      <c r="C40" s="95">
        <v>43</v>
      </c>
      <c r="D40" s="95"/>
      <c r="E40" s="95">
        <v>36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170101130038</v>
      </c>
      <c r="C41" s="95">
        <v>45</v>
      </c>
      <c r="D41" s="95"/>
      <c r="E41" s="95">
        <v>41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sqref="A1:W29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175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176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177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19</v>
      </c>
      <c r="E6" s="92" t="s">
        <v>18</v>
      </c>
      <c r="F6" s="16">
        <f>COUNTA(E11:E111)</f>
        <v>19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64</v>
      </c>
      <c r="D9" s="93">
        <f>COUNTIF(C11:C100,"&gt;="&amp;D8)</f>
        <v>19</v>
      </c>
      <c r="E9" s="93" t="s">
        <v>64</v>
      </c>
      <c r="F9" s="93">
        <f>COUNTIF(E11:E100,"&gt;="&amp;F8)</f>
        <v>19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170301131020</v>
      </c>
      <c r="C11" s="63">
        <v>38</v>
      </c>
      <c r="D11" s="63"/>
      <c r="E11" s="63">
        <v>36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170301130001</v>
      </c>
      <c r="C12" s="63">
        <v>41</v>
      </c>
      <c r="D12" s="63"/>
      <c r="E12" s="63">
        <v>46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170301130006</v>
      </c>
      <c r="C13" s="63">
        <v>43</v>
      </c>
      <c r="D13" s="63"/>
      <c r="E13" s="63">
        <v>44</v>
      </c>
      <c r="F13" s="64"/>
      <c r="G13" s="37" t="s">
        <v>51</v>
      </c>
      <c r="H13" s="38">
        <f>AVERAGE(H11:H12)</f>
        <v>3</v>
      </c>
      <c r="I13" s="38">
        <f t="shared" ref="I13:V13" si="0">AVERAGE(I11:I12)</f>
        <v>3</v>
      </c>
      <c r="J13" s="38">
        <f t="shared" si="0"/>
        <v>3</v>
      </c>
      <c r="K13" s="38">
        <f t="shared" si="0"/>
        <v>0</v>
      </c>
      <c r="L13" s="38">
        <f t="shared" si="0"/>
        <v>3</v>
      </c>
      <c r="M13" s="38">
        <f t="shared" si="0"/>
        <v>0</v>
      </c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2</v>
      </c>
      <c r="U13" s="38">
        <f t="shared" si="0"/>
        <v>0</v>
      </c>
      <c r="V13" s="38">
        <f t="shared" si="0"/>
        <v>2.5</v>
      </c>
      <c r="W13" s="87"/>
    </row>
    <row r="14" spans="1:23" ht="15.5" x14ac:dyDescent="0.35">
      <c r="A14" s="90">
        <v>4</v>
      </c>
      <c r="B14" s="33">
        <v>170301130015</v>
      </c>
      <c r="C14" s="63">
        <v>42</v>
      </c>
      <c r="D14" s="63"/>
      <c r="E14" s="63">
        <v>44</v>
      </c>
      <c r="F14" s="64"/>
      <c r="G14" s="39" t="s">
        <v>52</v>
      </c>
      <c r="H14" s="40">
        <f>(56.25*H13)/100</f>
        <v>1.6875</v>
      </c>
      <c r="I14" s="40">
        <f t="shared" ref="I14:V14" si="1">(56.25*I13)/100</f>
        <v>1.6875</v>
      </c>
      <c r="J14" s="40">
        <f t="shared" si="1"/>
        <v>1.6875</v>
      </c>
      <c r="K14" s="40">
        <f t="shared" si="1"/>
        <v>0</v>
      </c>
      <c r="L14" s="40">
        <f t="shared" si="1"/>
        <v>1.6875</v>
      </c>
      <c r="M14" s="40">
        <f t="shared" si="1"/>
        <v>0</v>
      </c>
      <c r="N14" s="40">
        <f>(56.25*N13)/100</f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38">
        <f>AVERAGE(S12:S12)</f>
        <v>0</v>
      </c>
      <c r="T14" s="38">
        <f>AVERAGE(T12:T12)</f>
        <v>2</v>
      </c>
      <c r="U14" s="40">
        <f t="shared" si="1"/>
        <v>0</v>
      </c>
      <c r="V14" s="40">
        <f t="shared" si="1"/>
        <v>1.40625</v>
      </c>
      <c r="W14" s="87"/>
    </row>
    <row r="15" spans="1:23" x14ac:dyDescent="0.35">
      <c r="A15" s="90">
        <v>5</v>
      </c>
      <c r="B15" s="33">
        <v>170301130004</v>
      </c>
      <c r="C15" s="63">
        <v>43</v>
      </c>
      <c r="D15" s="63"/>
      <c r="E15" s="63">
        <v>48</v>
      </c>
      <c r="F15" s="64"/>
      <c r="G15" s="90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x14ac:dyDescent="0.35">
      <c r="A16" s="90">
        <v>6</v>
      </c>
      <c r="B16" s="33">
        <v>170101130001</v>
      </c>
      <c r="C16" s="63">
        <v>43</v>
      </c>
      <c r="D16" s="63"/>
      <c r="E16" s="63">
        <v>40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170101130008</v>
      </c>
      <c r="C17" s="63">
        <v>43</v>
      </c>
      <c r="D17" s="63"/>
      <c r="E17" s="63">
        <v>40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170101130012</v>
      </c>
      <c r="C18" s="63">
        <v>39</v>
      </c>
      <c r="D18" s="63"/>
      <c r="E18" s="63">
        <v>37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170101130013</v>
      </c>
      <c r="C19" s="63">
        <v>47</v>
      </c>
      <c r="D19" s="63"/>
      <c r="E19" s="63">
        <v>44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170101130014</v>
      </c>
      <c r="C20" s="63">
        <v>41</v>
      </c>
      <c r="D20" s="63"/>
      <c r="E20" s="63">
        <v>38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170101130016</v>
      </c>
      <c r="C21" s="63">
        <v>42</v>
      </c>
      <c r="D21" s="63"/>
      <c r="E21" s="63">
        <v>37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170101130025</v>
      </c>
      <c r="C22" s="63">
        <v>43</v>
      </c>
      <c r="D22" s="63"/>
      <c r="E22" s="63">
        <v>33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170101130026</v>
      </c>
      <c r="C23" s="95">
        <v>44</v>
      </c>
      <c r="D23" s="95"/>
      <c r="E23" s="95">
        <v>36</v>
      </c>
      <c r="F23" s="56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170101130029</v>
      </c>
      <c r="C24" s="95">
        <v>40</v>
      </c>
      <c r="D24" s="95"/>
      <c r="E24" s="95">
        <v>30</v>
      </c>
      <c r="F24" s="56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170101130032</v>
      </c>
      <c r="C25" s="95">
        <v>40</v>
      </c>
      <c r="D25" s="95"/>
      <c r="E25" s="95">
        <v>37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170101130033</v>
      </c>
      <c r="C26" s="95">
        <v>38</v>
      </c>
      <c r="D26" s="95"/>
      <c r="E26" s="95">
        <v>37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170101130036</v>
      </c>
      <c r="C27" s="95">
        <v>40</v>
      </c>
      <c r="D27" s="95"/>
      <c r="E27" s="95">
        <v>41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170101130037</v>
      </c>
      <c r="C28" s="95">
        <v>42</v>
      </c>
      <c r="D28" s="95"/>
      <c r="E28" s="95">
        <v>42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170101130038</v>
      </c>
      <c r="C29" s="95">
        <v>43</v>
      </c>
      <c r="D29" s="95"/>
      <c r="E29" s="95">
        <v>42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178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179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180</v>
      </c>
      <c r="B5" s="116"/>
      <c r="C5" s="116"/>
      <c r="D5" s="116"/>
      <c r="E5" s="116"/>
      <c r="F5" s="3"/>
      <c r="G5" s="4" t="s">
        <v>14</v>
      </c>
      <c r="H5" s="11">
        <f>D10</f>
        <v>48.571428571428569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35</v>
      </c>
      <c r="E6" s="92" t="s">
        <v>18</v>
      </c>
      <c r="F6" s="16">
        <f>COUNTA(E11:E111)</f>
        <v>35</v>
      </c>
      <c r="G6" s="4" t="s">
        <v>19</v>
      </c>
      <c r="H6" s="17">
        <f>F10</f>
        <v>48.571428571428569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48.571428571428569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71</v>
      </c>
      <c r="D9" s="93">
        <f>COUNTIF(C11:C100,"&gt;="&amp;D8)</f>
        <v>17</v>
      </c>
      <c r="E9" s="93" t="s">
        <v>71</v>
      </c>
      <c r="F9" s="93">
        <f>COUNTIF(E11:E100,"&gt;="&amp;F8)</f>
        <v>17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48.571428571428569</v>
      </c>
      <c r="E10" s="94">
        <v>50</v>
      </c>
      <c r="F10" s="93">
        <f>(F9/F6)*100</f>
        <v>48.571428571428569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170301130001</v>
      </c>
      <c r="C11" s="50">
        <v>27.5</v>
      </c>
      <c r="D11" s="50"/>
      <c r="E11" s="63">
        <v>27.5</v>
      </c>
      <c r="F11" s="64"/>
      <c r="G11" s="36" t="s">
        <v>48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2</v>
      </c>
      <c r="N11" s="4">
        <v>3</v>
      </c>
      <c r="O11" s="99">
        <v>3</v>
      </c>
      <c r="P11" s="4">
        <v>0</v>
      </c>
      <c r="Q11" s="4">
        <v>0</v>
      </c>
      <c r="R11" s="4">
        <v>3</v>
      </c>
      <c r="S11" s="4">
        <v>0</v>
      </c>
      <c r="T11" s="99">
        <v>2</v>
      </c>
      <c r="U11" s="99">
        <v>0</v>
      </c>
      <c r="V11" s="99">
        <v>1</v>
      </c>
    </row>
    <row r="12" spans="1:23" ht="25" customHeight="1" x14ac:dyDescent="0.35">
      <c r="A12" s="90">
        <v>2</v>
      </c>
      <c r="B12" s="33">
        <v>170301130002</v>
      </c>
      <c r="C12" s="50">
        <v>21.5</v>
      </c>
      <c r="D12" s="50"/>
      <c r="E12" s="63">
        <v>21.5</v>
      </c>
      <c r="F12" s="64"/>
      <c r="G12" s="36" t="s">
        <v>49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3</v>
      </c>
      <c r="N12" s="97">
        <v>1</v>
      </c>
      <c r="O12" s="99">
        <v>3</v>
      </c>
      <c r="P12" s="97">
        <v>0</v>
      </c>
      <c r="Q12" s="97">
        <v>0</v>
      </c>
      <c r="R12" s="97">
        <v>3</v>
      </c>
      <c r="S12" s="97">
        <v>0</v>
      </c>
      <c r="T12" s="99">
        <v>1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170301130003</v>
      </c>
      <c r="C13" s="50">
        <v>22</v>
      </c>
      <c r="D13" s="50"/>
      <c r="E13" s="63">
        <v>22</v>
      </c>
      <c r="F13" s="64"/>
      <c r="G13" s="36" t="s">
        <v>50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1</v>
      </c>
      <c r="N13" s="97">
        <v>1</v>
      </c>
      <c r="O13" s="99">
        <v>2</v>
      </c>
      <c r="P13" s="97">
        <v>0</v>
      </c>
      <c r="Q13" s="97">
        <v>0</v>
      </c>
      <c r="R13" s="97">
        <v>2</v>
      </c>
      <c r="S13" s="97">
        <v>0</v>
      </c>
      <c r="T13" s="99">
        <v>1</v>
      </c>
      <c r="U13" s="99">
        <v>0</v>
      </c>
      <c r="V13" s="99">
        <v>1</v>
      </c>
    </row>
    <row r="14" spans="1:23" ht="35.5" customHeight="1" x14ac:dyDescent="0.35">
      <c r="A14" s="90">
        <v>4</v>
      </c>
      <c r="B14" s="33">
        <v>170301130004</v>
      </c>
      <c r="C14" s="50">
        <v>28</v>
      </c>
      <c r="D14" s="50"/>
      <c r="E14" s="63">
        <v>28</v>
      </c>
      <c r="F14" s="64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2</v>
      </c>
      <c r="N14" s="38">
        <f t="shared" si="0"/>
        <v>1.6666666666666667</v>
      </c>
      <c r="O14" s="38">
        <f t="shared" si="0"/>
        <v>2.6666666666666665</v>
      </c>
      <c r="P14" s="38">
        <f t="shared" si="0"/>
        <v>0</v>
      </c>
      <c r="Q14" s="38">
        <f t="shared" si="0"/>
        <v>0</v>
      </c>
      <c r="R14" s="38">
        <f t="shared" si="0"/>
        <v>2.6666666666666665</v>
      </c>
      <c r="S14" s="38">
        <f t="shared" si="0"/>
        <v>0</v>
      </c>
      <c r="T14" s="38">
        <f t="shared" si="0"/>
        <v>1.3333333333333333</v>
      </c>
      <c r="U14" s="38">
        <f t="shared" si="0"/>
        <v>0</v>
      </c>
      <c r="V14" s="38">
        <f t="shared" si="0"/>
        <v>1.3333333333333333</v>
      </c>
    </row>
    <row r="15" spans="1:23" ht="38" customHeight="1" x14ac:dyDescent="0.35">
      <c r="A15" s="90">
        <v>5</v>
      </c>
      <c r="B15" s="33">
        <v>170301130005</v>
      </c>
      <c r="C15" s="50">
        <v>18</v>
      </c>
      <c r="D15" s="50"/>
      <c r="E15" s="63">
        <v>18</v>
      </c>
      <c r="F15" s="64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1.125</v>
      </c>
      <c r="N15" s="40">
        <f>(56.25*N14)/100</f>
        <v>0.9375</v>
      </c>
      <c r="O15" s="40">
        <f t="shared" si="1"/>
        <v>1.5</v>
      </c>
      <c r="P15" s="40">
        <f t="shared" si="1"/>
        <v>0</v>
      </c>
      <c r="Q15" s="40">
        <f t="shared" si="1"/>
        <v>0</v>
      </c>
      <c r="R15" s="40">
        <f t="shared" si="1"/>
        <v>1.5</v>
      </c>
      <c r="S15" s="38">
        <f>AVERAGE(S12:S13)</f>
        <v>0</v>
      </c>
      <c r="T15" s="38">
        <f>AVERAGE(T12:T13)</f>
        <v>1</v>
      </c>
      <c r="U15" s="40">
        <f t="shared" si="1"/>
        <v>0</v>
      </c>
      <c r="V15" s="40">
        <f t="shared" si="1"/>
        <v>0.75</v>
      </c>
    </row>
    <row r="16" spans="1:23" ht="25" customHeight="1" x14ac:dyDescent="0.35">
      <c r="A16" s="90">
        <v>6</v>
      </c>
      <c r="B16" s="33">
        <v>170301130006</v>
      </c>
      <c r="C16" s="50">
        <v>29.5</v>
      </c>
      <c r="D16" s="50"/>
      <c r="E16" s="63">
        <v>29.5</v>
      </c>
      <c r="F16" s="64"/>
    </row>
    <row r="17" spans="1:22" ht="41" customHeight="1" x14ac:dyDescent="0.35">
      <c r="A17" s="90">
        <v>7</v>
      </c>
      <c r="B17" s="33">
        <v>170301130008</v>
      </c>
      <c r="C17" s="50">
        <v>27</v>
      </c>
      <c r="D17" s="50"/>
      <c r="E17" s="63">
        <v>27</v>
      </c>
      <c r="F17" s="64"/>
    </row>
    <row r="18" spans="1:22" ht="25" customHeight="1" x14ac:dyDescent="0.35">
      <c r="A18" s="90">
        <v>8</v>
      </c>
      <c r="B18" s="33">
        <v>170301130010</v>
      </c>
      <c r="C18" s="50">
        <v>22</v>
      </c>
      <c r="D18" s="50"/>
      <c r="E18" s="63">
        <v>22</v>
      </c>
      <c r="F18" s="64"/>
    </row>
    <row r="19" spans="1:22" ht="25" customHeight="1" x14ac:dyDescent="0.35">
      <c r="A19" s="90">
        <v>9</v>
      </c>
      <c r="B19" s="33">
        <v>170301130011</v>
      </c>
      <c r="C19" s="50">
        <v>23.5</v>
      </c>
      <c r="D19" s="50"/>
      <c r="E19" s="63">
        <v>23.5</v>
      </c>
      <c r="F19" s="64"/>
    </row>
    <row r="20" spans="1:22" ht="25" customHeight="1" x14ac:dyDescent="0.35">
      <c r="A20" s="90">
        <v>10</v>
      </c>
      <c r="B20" s="33">
        <v>170301130012</v>
      </c>
      <c r="C20" s="50">
        <v>22</v>
      </c>
      <c r="D20" s="50"/>
      <c r="E20" s="63">
        <v>22</v>
      </c>
      <c r="F20" s="64"/>
      <c r="J20" s="100"/>
      <c r="K20" s="100"/>
    </row>
    <row r="21" spans="1:22" ht="31.5" customHeight="1" x14ac:dyDescent="0.35">
      <c r="A21" s="90">
        <v>11</v>
      </c>
      <c r="B21" s="33">
        <v>170301130013</v>
      </c>
      <c r="C21" s="50">
        <v>22.5</v>
      </c>
      <c r="D21" s="50"/>
      <c r="E21" s="63">
        <v>22.5</v>
      </c>
      <c r="F21" s="6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170301130014</v>
      </c>
      <c r="C22" s="50">
        <v>30</v>
      </c>
      <c r="D22" s="50"/>
      <c r="E22" s="63">
        <v>30</v>
      </c>
      <c r="F22" s="6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170301130015</v>
      </c>
      <c r="C23" s="50">
        <v>20</v>
      </c>
      <c r="D23" s="50"/>
      <c r="E23" s="63">
        <v>20</v>
      </c>
      <c r="F23" s="6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170301130017</v>
      </c>
      <c r="C24" s="50">
        <v>0</v>
      </c>
      <c r="D24" s="50"/>
      <c r="E24" s="63">
        <v>0</v>
      </c>
      <c r="F24" s="6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170301130019</v>
      </c>
      <c r="C25" s="50">
        <v>18</v>
      </c>
      <c r="D25" s="50"/>
      <c r="E25" s="63">
        <v>18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170101130003</v>
      </c>
      <c r="C26" s="63">
        <v>30</v>
      </c>
      <c r="D26" s="63"/>
      <c r="E26" s="63">
        <v>30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170101130007</v>
      </c>
      <c r="C27" s="63">
        <v>25</v>
      </c>
      <c r="D27" s="63"/>
      <c r="E27" s="63">
        <v>25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170101130020</v>
      </c>
      <c r="C28" s="63">
        <v>30.5</v>
      </c>
      <c r="D28" s="63"/>
      <c r="E28" s="63">
        <v>30.5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170101130025</v>
      </c>
      <c r="C29" s="63">
        <v>10</v>
      </c>
      <c r="D29" s="63"/>
      <c r="E29" s="63">
        <v>10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170101130028</v>
      </c>
      <c r="C30" s="63">
        <v>34</v>
      </c>
      <c r="D30" s="63"/>
      <c r="E30" s="63">
        <v>34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170101130030</v>
      </c>
      <c r="C31" s="63">
        <v>4</v>
      </c>
      <c r="D31" s="63"/>
      <c r="E31" s="63">
        <v>4</v>
      </c>
      <c r="F31" s="6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170101130031</v>
      </c>
      <c r="C32" s="63">
        <v>31.5</v>
      </c>
      <c r="D32" s="63"/>
      <c r="E32" s="63">
        <v>31.5</v>
      </c>
      <c r="F32" s="6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170101130033</v>
      </c>
      <c r="C33" s="63">
        <v>2.5</v>
      </c>
      <c r="D33" s="63"/>
      <c r="E33" s="63">
        <v>2.5</v>
      </c>
      <c r="F33" s="6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170101130035</v>
      </c>
      <c r="C34" s="63">
        <v>35</v>
      </c>
      <c r="D34" s="63"/>
      <c r="E34" s="63">
        <v>35</v>
      </c>
      <c r="F34" s="6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170101130001</v>
      </c>
      <c r="C35" s="63">
        <v>32</v>
      </c>
      <c r="D35" s="63"/>
      <c r="E35" s="63">
        <v>32</v>
      </c>
      <c r="F35" s="6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170101130005</v>
      </c>
      <c r="C36" s="63">
        <v>0</v>
      </c>
      <c r="D36" s="63"/>
      <c r="E36" s="63">
        <v>0</v>
      </c>
      <c r="F36" s="64"/>
    </row>
    <row r="37" spans="1:23" ht="25" customHeight="1" x14ac:dyDescent="0.35">
      <c r="A37" s="90">
        <v>27</v>
      </c>
      <c r="B37" s="33">
        <v>170101130008</v>
      </c>
      <c r="C37" s="63">
        <v>40</v>
      </c>
      <c r="D37" s="63"/>
      <c r="E37" s="63">
        <v>40</v>
      </c>
      <c r="F37" s="64"/>
    </row>
    <row r="38" spans="1:23" ht="25" customHeight="1" x14ac:dyDescent="0.35">
      <c r="A38" s="90">
        <v>28</v>
      </c>
      <c r="B38" s="33">
        <v>170101130011</v>
      </c>
      <c r="C38" s="63">
        <v>38</v>
      </c>
      <c r="D38" s="63"/>
      <c r="E38" s="63">
        <v>38</v>
      </c>
      <c r="F38" s="6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170101130013</v>
      </c>
      <c r="C39" s="63">
        <v>41</v>
      </c>
      <c r="D39" s="63"/>
      <c r="E39" s="63">
        <v>41</v>
      </c>
      <c r="F39" s="6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170101130015</v>
      </c>
      <c r="C40" s="63">
        <v>32.5</v>
      </c>
      <c r="D40" s="63"/>
      <c r="E40" s="63">
        <v>32.5</v>
      </c>
      <c r="F40" s="6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170101130016</v>
      </c>
      <c r="C41" s="63">
        <v>30</v>
      </c>
      <c r="D41" s="63"/>
      <c r="E41" s="63">
        <v>30</v>
      </c>
      <c r="F41" s="6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170101130017</v>
      </c>
      <c r="C42" s="63">
        <v>41.5</v>
      </c>
      <c r="D42" s="63"/>
      <c r="E42" s="63">
        <v>41.5</v>
      </c>
      <c r="F42" s="6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170101130026</v>
      </c>
      <c r="C43" s="63">
        <v>42.5</v>
      </c>
      <c r="D43" s="63"/>
      <c r="E43" s="63">
        <v>42.5</v>
      </c>
      <c r="F43" s="6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170101130036</v>
      </c>
      <c r="C44" s="63">
        <v>26</v>
      </c>
      <c r="D44" s="63"/>
      <c r="E44" s="63">
        <v>26</v>
      </c>
      <c r="F44" s="6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170101130037</v>
      </c>
      <c r="C45" s="63">
        <v>27</v>
      </c>
      <c r="D45" s="63"/>
      <c r="E45" s="63">
        <v>27</v>
      </c>
      <c r="F45" s="6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4" workbookViewId="0">
      <selection activeCell="H5" sqref="H5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181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182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183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38</v>
      </c>
      <c r="E6" s="92" t="s">
        <v>18</v>
      </c>
      <c r="F6" s="16">
        <f>COUNTA(E11:E111)</f>
        <v>38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49.500000000000007</v>
      </c>
      <c r="E8" s="93" t="s">
        <v>184</v>
      </c>
      <c r="F8" s="93">
        <f>(0.55*E10)</f>
        <v>60.500000000000007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38</v>
      </c>
      <c r="E9" s="93" t="s">
        <v>31</v>
      </c>
      <c r="F9" s="93">
        <f>COUNTIF(E11:E100,"&gt;="&amp;F8)</f>
        <v>38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90</v>
      </c>
      <c r="D10" s="93">
        <f>(D9/D6)*100</f>
        <v>100</v>
      </c>
      <c r="E10" s="94">
        <v>110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170301130005</v>
      </c>
      <c r="C11" s="95">
        <v>86</v>
      </c>
      <c r="D11" s="95"/>
      <c r="E11" s="95">
        <v>62</v>
      </c>
      <c r="F11" s="56"/>
      <c r="G11" s="36" t="s">
        <v>48</v>
      </c>
      <c r="H11" s="4">
        <v>2</v>
      </c>
      <c r="I11" s="4">
        <v>3</v>
      </c>
      <c r="J11" s="5">
        <v>3</v>
      </c>
      <c r="K11" s="5">
        <v>0</v>
      </c>
      <c r="L11" s="4">
        <v>2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170301130002</v>
      </c>
      <c r="C12" s="95">
        <v>80</v>
      </c>
      <c r="D12" s="95"/>
      <c r="E12" s="95">
        <v>90</v>
      </c>
      <c r="F12" s="56"/>
      <c r="G12" s="36" t="s">
        <v>49</v>
      </c>
      <c r="H12" s="97">
        <v>3</v>
      </c>
      <c r="I12" s="97">
        <v>1</v>
      </c>
      <c r="J12" s="5">
        <v>2</v>
      </c>
      <c r="K12" s="5">
        <v>0</v>
      </c>
      <c r="L12" s="97">
        <v>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99">
        <v>2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170301130003</v>
      </c>
      <c r="C13" s="95">
        <v>80</v>
      </c>
      <c r="D13" s="95"/>
      <c r="E13" s="95">
        <v>91</v>
      </c>
      <c r="F13" s="56"/>
      <c r="G13" s="36" t="s">
        <v>50</v>
      </c>
      <c r="H13" s="97">
        <v>1</v>
      </c>
      <c r="I13" s="97">
        <v>1</v>
      </c>
      <c r="J13" s="5">
        <v>1</v>
      </c>
      <c r="K13" s="5">
        <v>0</v>
      </c>
      <c r="L13" s="97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170301130008</v>
      </c>
      <c r="C14" s="95">
        <v>86</v>
      </c>
      <c r="D14" s="95"/>
      <c r="E14" s="95">
        <v>93</v>
      </c>
      <c r="F14" s="56"/>
      <c r="G14" s="36" t="s">
        <v>59</v>
      </c>
      <c r="H14" s="97">
        <v>3</v>
      </c>
      <c r="I14" s="97">
        <v>1</v>
      </c>
      <c r="J14" s="5">
        <v>1</v>
      </c>
      <c r="K14" s="5">
        <v>0</v>
      </c>
      <c r="L14" s="5">
        <v>3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99">
        <v>3</v>
      </c>
      <c r="U14" s="99">
        <v>0</v>
      </c>
      <c r="V14" s="99">
        <v>3</v>
      </c>
      <c r="W14" s="87"/>
    </row>
    <row r="15" spans="1:23" ht="15.5" x14ac:dyDescent="0.35">
      <c r="A15" s="90">
        <v>5</v>
      </c>
      <c r="B15" s="33">
        <v>170301130010</v>
      </c>
      <c r="C15" s="95">
        <v>82</v>
      </c>
      <c r="D15" s="95"/>
      <c r="E15" s="95">
        <v>96</v>
      </c>
      <c r="F15" s="56"/>
      <c r="G15" s="36" t="s">
        <v>60</v>
      </c>
      <c r="H15" s="97">
        <v>2</v>
      </c>
      <c r="I15" s="97">
        <v>1</v>
      </c>
      <c r="J15" s="5">
        <v>1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99">
        <v>3</v>
      </c>
      <c r="U15" s="99">
        <v>0</v>
      </c>
      <c r="V15" s="99">
        <v>2</v>
      </c>
      <c r="W15" s="87"/>
    </row>
    <row r="16" spans="1:23" ht="15.5" x14ac:dyDescent="0.35">
      <c r="A16" s="90">
        <v>6</v>
      </c>
      <c r="B16" s="33">
        <v>170301130011</v>
      </c>
      <c r="C16" s="95">
        <v>84</v>
      </c>
      <c r="D16" s="95"/>
      <c r="E16" s="95">
        <v>92</v>
      </c>
      <c r="F16" s="56"/>
      <c r="G16" s="37" t="s">
        <v>51</v>
      </c>
      <c r="H16" s="38">
        <f>AVERAGE(H11:H13)</f>
        <v>2</v>
      </c>
      <c r="I16" s="38">
        <f>AVERAGE(I13)</f>
        <v>1</v>
      </c>
      <c r="J16" s="38">
        <f t="shared" ref="J16:V16" si="0">AVERAGE(J11:J13)</f>
        <v>2</v>
      </c>
      <c r="K16" s="38">
        <f t="shared" si="0"/>
        <v>0</v>
      </c>
      <c r="L16" s="38">
        <f t="shared" si="0"/>
        <v>2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2</v>
      </c>
      <c r="U16" s="38">
        <f t="shared" si="0"/>
        <v>0</v>
      </c>
      <c r="V16" s="38">
        <f t="shared" si="0"/>
        <v>2.6666666666666665</v>
      </c>
      <c r="W16" s="87"/>
    </row>
    <row r="17" spans="1:23" ht="15.5" x14ac:dyDescent="0.35">
      <c r="A17" s="90">
        <v>7</v>
      </c>
      <c r="B17" s="33">
        <v>170301130012</v>
      </c>
      <c r="C17" s="95">
        <v>86</v>
      </c>
      <c r="D17" s="95"/>
      <c r="E17" s="95">
        <v>88</v>
      </c>
      <c r="F17" s="56"/>
      <c r="G17" s="39" t="s">
        <v>52</v>
      </c>
      <c r="H17" s="40">
        <f>(56.25*H16)/100</f>
        <v>1.125</v>
      </c>
      <c r="I17" s="40">
        <f t="shared" ref="I17:V17" si="1">(56.25*I16)/100</f>
        <v>0.5625</v>
      </c>
      <c r="J17" s="40">
        <f t="shared" si="1"/>
        <v>1.125</v>
      </c>
      <c r="K17" s="40">
        <f t="shared" si="1"/>
        <v>0</v>
      </c>
      <c r="L17" s="40">
        <f t="shared" si="1"/>
        <v>1.125</v>
      </c>
      <c r="M17" s="40">
        <f t="shared" si="1"/>
        <v>0</v>
      </c>
      <c r="N17" s="40">
        <f>(56.25*N16)/100</f>
        <v>0</v>
      </c>
      <c r="O17" s="40">
        <f t="shared" si="1"/>
        <v>0</v>
      </c>
      <c r="P17" s="40">
        <f t="shared" si="1"/>
        <v>0</v>
      </c>
      <c r="Q17" s="40">
        <f t="shared" si="1"/>
        <v>0</v>
      </c>
      <c r="R17" s="40">
        <f t="shared" si="1"/>
        <v>0</v>
      </c>
      <c r="S17" s="38">
        <f>AVERAGE(S12:S13)</f>
        <v>0</v>
      </c>
      <c r="T17" s="38">
        <f>AVERAGE(T12:T13)</f>
        <v>2</v>
      </c>
      <c r="U17" s="40">
        <f t="shared" si="1"/>
        <v>0</v>
      </c>
      <c r="V17" s="40">
        <f t="shared" si="1"/>
        <v>1.5</v>
      </c>
      <c r="W17" s="87"/>
    </row>
    <row r="18" spans="1:23" x14ac:dyDescent="0.35">
      <c r="A18" s="90">
        <v>8</v>
      </c>
      <c r="B18" s="33">
        <v>170301130014</v>
      </c>
      <c r="C18" s="95">
        <v>86</v>
      </c>
      <c r="D18" s="95"/>
      <c r="E18" s="95">
        <v>83</v>
      </c>
      <c r="F18" s="56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170301130019</v>
      </c>
      <c r="C19" s="95">
        <v>86</v>
      </c>
      <c r="D19" s="95"/>
      <c r="E19" s="95">
        <v>90</v>
      </c>
      <c r="F19" s="56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170301131022</v>
      </c>
      <c r="C20" s="95">
        <v>86</v>
      </c>
      <c r="D20" s="95"/>
      <c r="E20" s="95">
        <v>85</v>
      </c>
      <c r="F20" s="56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170301130013</v>
      </c>
      <c r="C21" s="95">
        <v>86</v>
      </c>
      <c r="D21" s="95"/>
      <c r="E21" s="95">
        <v>95</v>
      </c>
      <c r="F21" s="56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170301131021</v>
      </c>
      <c r="C22" s="95">
        <v>86</v>
      </c>
      <c r="D22" s="95"/>
      <c r="E22" s="95">
        <v>95</v>
      </c>
      <c r="F22" s="56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170301130001</v>
      </c>
      <c r="C23" s="95">
        <v>83</v>
      </c>
      <c r="D23" s="95"/>
      <c r="E23" s="95">
        <v>87</v>
      </c>
      <c r="F23" s="56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170301130004</v>
      </c>
      <c r="C24" s="95">
        <v>83</v>
      </c>
      <c r="D24" s="95"/>
      <c r="E24" s="95">
        <v>87</v>
      </c>
      <c r="F24" s="56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170301130006</v>
      </c>
      <c r="C25" s="95">
        <v>84</v>
      </c>
      <c r="D25" s="95"/>
      <c r="E25" s="95">
        <v>74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170301130015</v>
      </c>
      <c r="C26" s="95">
        <v>83</v>
      </c>
      <c r="D26" s="95"/>
      <c r="E26" s="95">
        <v>78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170301131020</v>
      </c>
      <c r="C27" s="95">
        <v>83</v>
      </c>
      <c r="D27" s="95"/>
      <c r="E27" s="95">
        <v>82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170101130003</v>
      </c>
      <c r="C28" s="95">
        <v>77</v>
      </c>
      <c r="D28" s="95"/>
      <c r="E28" s="95">
        <v>81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170101130012</v>
      </c>
      <c r="C29" s="95">
        <v>64</v>
      </c>
      <c r="D29" s="95"/>
      <c r="E29" s="95">
        <v>77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170101130013</v>
      </c>
      <c r="C30" s="95">
        <v>68</v>
      </c>
      <c r="D30" s="95"/>
      <c r="E30" s="95">
        <v>84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170101130028</v>
      </c>
      <c r="C31" s="95">
        <v>75</v>
      </c>
      <c r="D31" s="95"/>
      <c r="E31" s="95">
        <v>83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170101130029</v>
      </c>
      <c r="C32" s="95">
        <v>67</v>
      </c>
      <c r="D32" s="95"/>
      <c r="E32" s="95">
        <v>82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170101130031</v>
      </c>
      <c r="C33" s="95">
        <v>72</v>
      </c>
      <c r="D33" s="95"/>
      <c r="E33" s="95">
        <v>81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170101130035</v>
      </c>
      <c r="C34" s="95">
        <v>73</v>
      </c>
      <c r="D34" s="95"/>
      <c r="E34" s="95">
        <v>83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170301130005</v>
      </c>
      <c r="C35" s="95">
        <v>86</v>
      </c>
      <c r="D35" s="95"/>
      <c r="E35" s="95">
        <v>62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170101130001</v>
      </c>
      <c r="C36" s="95">
        <v>79</v>
      </c>
      <c r="D36" s="95"/>
      <c r="E36" s="95">
        <v>86</v>
      </c>
      <c r="F36" s="56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170101130004</v>
      </c>
      <c r="C37" s="95">
        <v>81</v>
      </c>
      <c r="D37" s="95"/>
      <c r="E37" s="95">
        <v>86</v>
      </c>
      <c r="F37" s="56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170101130007</v>
      </c>
      <c r="C38" s="95">
        <v>84</v>
      </c>
      <c r="D38" s="95"/>
      <c r="E38" s="95">
        <v>84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170101130008</v>
      </c>
      <c r="C39" s="95">
        <v>79</v>
      </c>
      <c r="D39" s="95"/>
      <c r="E39" s="95">
        <v>99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170101130009</v>
      </c>
      <c r="C40" s="95">
        <v>82</v>
      </c>
      <c r="D40" s="95"/>
      <c r="E40" s="95">
        <v>80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170101130011</v>
      </c>
      <c r="C41" s="95">
        <v>79</v>
      </c>
      <c r="D41" s="95"/>
      <c r="E41" s="95">
        <v>84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170101130014</v>
      </c>
      <c r="C42" s="95">
        <v>82</v>
      </c>
      <c r="D42" s="95"/>
      <c r="E42" s="95">
        <v>89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90">
        <v>33</v>
      </c>
      <c r="B43" s="33">
        <v>170101130015</v>
      </c>
      <c r="C43" s="95">
        <v>84</v>
      </c>
      <c r="D43" s="95"/>
      <c r="E43" s="95">
        <v>83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170101130017</v>
      </c>
      <c r="C44" s="95">
        <v>79</v>
      </c>
      <c r="D44" s="95"/>
      <c r="E44" s="95">
        <v>91</v>
      </c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90">
        <v>35</v>
      </c>
      <c r="B45" s="33">
        <v>170101130018</v>
      </c>
      <c r="C45" s="95">
        <v>82</v>
      </c>
      <c r="D45" s="95"/>
      <c r="E45" s="95">
        <v>85</v>
      </c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90">
        <v>36</v>
      </c>
      <c r="B46" s="33">
        <v>170101130032</v>
      </c>
      <c r="C46" s="95">
        <v>79</v>
      </c>
      <c r="D46" s="95"/>
      <c r="E46" s="95">
        <v>89</v>
      </c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90">
        <v>37</v>
      </c>
      <c r="B47" s="33">
        <v>170101130036</v>
      </c>
      <c r="C47" s="95">
        <v>82</v>
      </c>
      <c r="D47" s="95"/>
      <c r="E47" s="95">
        <v>86</v>
      </c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90">
        <v>38</v>
      </c>
      <c r="B48" s="33">
        <v>170101130037</v>
      </c>
      <c r="C48" s="95">
        <v>81</v>
      </c>
      <c r="D48" s="95"/>
      <c r="E48" s="95">
        <v>93</v>
      </c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sqref="A1:W52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185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186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187</v>
      </c>
      <c r="B5" s="116"/>
      <c r="C5" s="116"/>
      <c r="D5" s="116"/>
      <c r="E5" s="116"/>
      <c r="F5" s="3"/>
      <c r="G5" s="4" t="s">
        <v>14</v>
      </c>
      <c r="H5" s="11">
        <f>D10</f>
        <v>88.095238095238088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42</v>
      </c>
      <c r="E6" s="92" t="s">
        <v>18</v>
      </c>
      <c r="F6" s="16">
        <f>COUNTA(E11:E111)</f>
        <v>42</v>
      </c>
      <c r="G6" s="4" t="s">
        <v>19</v>
      </c>
      <c r="H6" s="17">
        <f>F10</f>
        <v>52.380952380952387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70.238095238095241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22</v>
      </c>
      <c r="E8" s="93" t="s">
        <v>27</v>
      </c>
      <c r="F8" s="93">
        <f>(0.55*E10)</f>
        <v>33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71</v>
      </c>
      <c r="D9" s="93">
        <f>COUNTIF(C11:C100,"&gt;="&amp;D8)</f>
        <v>37</v>
      </c>
      <c r="E9" s="93" t="s">
        <v>71</v>
      </c>
      <c r="F9" s="93">
        <f>COUNTIF(E11:E100,"&gt;="&amp;F8)</f>
        <v>22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40</v>
      </c>
      <c r="D10" s="93">
        <f>(D9/D6)*100</f>
        <v>88.095238095238088</v>
      </c>
      <c r="E10" s="94">
        <v>60</v>
      </c>
      <c r="F10" s="93">
        <f>(F9/F6)*100</f>
        <v>52.380952380952387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170301130011</v>
      </c>
      <c r="C11" s="50">
        <v>31</v>
      </c>
      <c r="D11" s="50"/>
      <c r="E11" s="50">
        <v>6</v>
      </c>
      <c r="F11" s="51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170301130019</v>
      </c>
      <c r="C12" s="50">
        <v>25</v>
      </c>
      <c r="D12" s="50"/>
      <c r="E12" s="50">
        <v>8</v>
      </c>
      <c r="F12" s="51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170301130005</v>
      </c>
      <c r="C13" s="50">
        <v>27</v>
      </c>
      <c r="D13" s="50"/>
      <c r="E13" s="50">
        <v>2</v>
      </c>
      <c r="F13" s="51"/>
      <c r="G13" s="36" t="s">
        <v>50</v>
      </c>
      <c r="H13" s="97">
        <v>3</v>
      </c>
      <c r="I13" s="97">
        <v>3</v>
      </c>
      <c r="J13" s="99">
        <v>3</v>
      </c>
      <c r="K13" s="99">
        <v>0</v>
      </c>
      <c r="L13" s="97">
        <v>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3</v>
      </c>
      <c r="W13" s="87"/>
    </row>
    <row r="14" spans="1:23" ht="15.5" x14ac:dyDescent="0.35">
      <c r="A14" s="90">
        <v>4</v>
      </c>
      <c r="B14" s="33">
        <v>170301130001</v>
      </c>
      <c r="C14" s="50">
        <v>34</v>
      </c>
      <c r="D14" s="50"/>
      <c r="E14" s="50">
        <v>44</v>
      </c>
      <c r="F14" s="51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0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170301130002</v>
      </c>
      <c r="C15" s="50">
        <v>26</v>
      </c>
      <c r="D15" s="50"/>
      <c r="E15" s="50">
        <v>21</v>
      </c>
      <c r="F15" s="51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170301130003</v>
      </c>
      <c r="C16" s="50">
        <v>32</v>
      </c>
      <c r="D16" s="50"/>
      <c r="E16" s="50">
        <v>41</v>
      </c>
      <c r="F16" s="51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170301130004</v>
      </c>
      <c r="C17" s="50">
        <v>36</v>
      </c>
      <c r="D17" s="50"/>
      <c r="E17" s="50">
        <v>51</v>
      </c>
      <c r="F17" s="51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170301130006</v>
      </c>
      <c r="C18" s="50">
        <v>35</v>
      </c>
      <c r="D18" s="50"/>
      <c r="E18" s="50">
        <v>53</v>
      </c>
      <c r="F18" s="51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170301130008</v>
      </c>
      <c r="C19" s="50">
        <v>36</v>
      </c>
      <c r="D19" s="50"/>
      <c r="E19" s="50">
        <v>51</v>
      </c>
      <c r="F19" s="51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170301130010</v>
      </c>
      <c r="C20" s="50">
        <v>32</v>
      </c>
      <c r="D20" s="50"/>
      <c r="E20" s="50">
        <v>18</v>
      </c>
      <c r="F20" s="51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170301130012</v>
      </c>
      <c r="C21" s="50">
        <v>36</v>
      </c>
      <c r="D21" s="50"/>
      <c r="E21" s="50">
        <v>28</v>
      </c>
      <c r="F21" s="51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170301130013</v>
      </c>
      <c r="C22" s="50">
        <v>31</v>
      </c>
      <c r="D22" s="50"/>
      <c r="E22" s="50">
        <v>22</v>
      </c>
      <c r="F22" s="51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170301130014</v>
      </c>
      <c r="C23" s="50">
        <v>28</v>
      </c>
      <c r="D23" s="50"/>
      <c r="E23" s="50">
        <v>17</v>
      </c>
      <c r="F23" s="51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170301130015</v>
      </c>
      <c r="C24" s="50">
        <v>31</v>
      </c>
      <c r="D24" s="50"/>
      <c r="E24" s="50">
        <v>26</v>
      </c>
      <c r="F24" s="51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170301130011</v>
      </c>
      <c r="C25" s="50">
        <v>31</v>
      </c>
      <c r="D25" s="50"/>
      <c r="E25" s="50">
        <v>17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170101130001</v>
      </c>
      <c r="C26" s="50">
        <v>28</v>
      </c>
      <c r="D26" s="50"/>
      <c r="E26" s="50">
        <v>54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170101130003</v>
      </c>
      <c r="C27" s="50">
        <v>24</v>
      </c>
      <c r="D27" s="50"/>
      <c r="E27" s="50">
        <v>35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170101130004</v>
      </c>
      <c r="C28" s="50">
        <v>31</v>
      </c>
      <c r="D28" s="50"/>
      <c r="E28" s="50">
        <v>56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170101130007</v>
      </c>
      <c r="C29" s="50">
        <v>28</v>
      </c>
      <c r="D29" s="50"/>
      <c r="E29" s="50">
        <v>41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170101130008</v>
      </c>
      <c r="C30" s="50">
        <v>35</v>
      </c>
      <c r="D30" s="50"/>
      <c r="E30" s="50">
        <v>57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170101130009</v>
      </c>
      <c r="C31" s="50">
        <v>30</v>
      </c>
      <c r="D31" s="50"/>
      <c r="E31" s="50">
        <v>47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170101130012</v>
      </c>
      <c r="C32" s="50">
        <v>25</v>
      </c>
      <c r="D32" s="50"/>
      <c r="E32" s="50">
        <v>17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170101130013</v>
      </c>
      <c r="C33" s="50">
        <v>32</v>
      </c>
      <c r="D33" s="50"/>
      <c r="E33" s="50">
        <v>48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170101130014</v>
      </c>
      <c r="C34" s="50">
        <v>31</v>
      </c>
      <c r="D34" s="50"/>
      <c r="E34" s="50">
        <v>35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170101130017</v>
      </c>
      <c r="C35" s="50">
        <v>31</v>
      </c>
      <c r="D35" s="50"/>
      <c r="E35" s="50">
        <v>55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170101130018</v>
      </c>
      <c r="C36" s="50">
        <v>35</v>
      </c>
      <c r="D36" s="50"/>
      <c r="E36" s="50">
        <v>58</v>
      </c>
      <c r="F36" s="51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170101130020</v>
      </c>
      <c r="C37" s="50">
        <v>24</v>
      </c>
      <c r="D37" s="50"/>
      <c r="E37" s="50">
        <v>16</v>
      </c>
      <c r="F37" s="51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170101130026</v>
      </c>
      <c r="C38" s="50">
        <v>28</v>
      </c>
      <c r="D38" s="50"/>
      <c r="E38" s="50">
        <v>33</v>
      </c>
      <c r="F38" s="51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170101130038</v>
      </c>
      <c r="C39" s="50">
        <v>35</v>
      </c>
      <c r="D39" s="50"/>
      <c r="E39" s="50">
        <v>59</v>
      </c>
      <c r="F39" s="51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170101130005</v>
      </c>
      <c r="C40" s="50">
        <v>0</v>
      </c>
      <c r="D40" s="50"/>
      <c r="E40" s="50">
        <v>0</v>
      </c>
      <c r="F40" s="51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170101130011</v>
      </c>
      <c r="C41" s="50">
        <v>25</v>
      </c>
      <c r="D41" s="50"/>
      <c r="E41" s="50">
        <v>31</v>
      </c>
      <c r="F41" s="51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170101130015</v>
      </c>
      <c r="C42" s="50">
        <v>30</v>
      </c>
      <c r="D42" s="50"/>
      <c r="E42" s="50">
        <v>44</v>
      </c>
      <c r="F42" s="51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90">
        <v>33</v>
      </c>
      <c r="B43" s="33">
        <v>170101130016</v>
      </c>
      <c r="C43" s="50">
        <v>38</v>
      </c>
      <c r="D43" s="50"/>
      <c r="E43" s="50">
        <v>38</v>
      </c>
      <c r="F43" s="51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170101130025</v>
      </c>
      <c r="C44" s="50">
        <v>0</v>
      </c>
      <c r="D44" s="50"/>
      <c r="E44" s="50">
        <v>0</v>
      </c>
      <c r="F44" s="51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90">
        <v>35</v>
      </c>
      <c r="B45" s="33">
        <v>170101130027</v>
      </c>
      <c r="C45" s="50">
        <v>0</v>
      </c>
      <c r="D45" s="50"/>
      <c r="E45" s="50">
        <v>0</v>
      </c>
      <c r="F45" s="51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90">
        <v>36</v>
      </c>
      <c r="B46" s="33">
        <v>170101130028</v>
      </c>
      <c r="C46" s="50">
        <v>19</v>
      </c>
      <c r="D46" s="50"/>
      <c r="E46" s="50">
        <v>31</v>
      </c>
      <c r="F46" s="51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90">
        <v>37</v>
      </c>
      <c r="B47" s="33">
        <v>170101130029</v>
      </c>
      <c r="C47" s="50">
        <v>24</v>
      </c>
      <c r="D47" s="50"/>
      <c r="E47" s="50">
        <v>28</v>
      </c>
      <c r="F47" s="51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90">
        <v>38</v>
      </c>
      <c r="B48" s="33">
        <v>170101130031</v>
      </c>
      <c r="C48" s="50">
        <v>27</v>
      </c>
      <c r="D48" s="50"/>
      <c r="E48" s="50">
        <v>27</v>
      </c>
      <c r="F48" s="51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90">
        <v>39</v>
      </c>
      <c r="B49" s="33">
        <v>170101130032</v>
      </c>
      <c r="C49" s="50">
        <v>22</v>
      </c>
      <c r="D49" s="50"/>
      <c r="E49" s="50">
        <v>39</v>
      </c>
      <c r="F49" s="51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  <row r="50" spans="1:23" x14ac:dyDescent="0.35">
      <c r="A50" s="90">
        <v>40</v>
      </c>
      <c r="B50" s="33">
        <v>170101130035</v>
      </c>
      <c r="C50" s="50">
        <v>26</v>
      </c>
      <c r="D50" s="50"/>
      <c r="E50" s="50">
        <v>37</v>
      </c>
      <c r="F50" s="51"/>
      <c r="G50" s="90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x14ac:dyDescent="0.35">
      <c r="A51" s="90">
        <v>41</v>
      </c>
      <c r="B51" s="33">
        <v>170101130036</v>
      </c>
      <c r="C51" s="50">
        <v>21</v>
      </c>
      <c r="D51" s="50"/>
      <c r="E51" s="50">
        <v>22</v>
      </c>
      <c r="F51" s="51"/>
      <c r="G51" s="90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ht="15.5" x14ac:dyDescent="0.35">
      <c r="A52" s="90">
        <v>42</v>
      </c>
      <c r="B52" s="33">
        <v>170101130037</v>
      </c>
      <c r="C52" s="50">
        <v>34</v>
      </c>
      <c r="D52" s="50"/>
      <c r="E52" s="50">
        <v>41</v>
      </c>
      <c r="F52" s="51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188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189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190</v>
      </c>
      <c r="B5" s="116"/>
      <c r="C5" s="116"/>
      <c r="D5" s="116"/>
      <c r="E5" s="116"/>
      <c r="F5" s="3"/>
      <c r="G5" s="4" t="s">
        <v>14</v>
      </c>
      <c r="H5" s="11">
        <f>D10</f>
        <v>85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20</v>
      </c>
      <c r="E6" s="92" t="s">
        <v>18</v>
      </c>
      <c r="F6" s="16">
        <f>COUNTA(E11:E111)</f>
        <v>20</v>
      </c>
      <c r="G6" s="4" t="s">
        <v>19</v>
      </c>
      <c r="H6" s="17">
        <f>F10</f>
        <v>85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85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71</v>
      </c>
      <c r="D9" s="93">
        <f>COUNTIF(C11:C100,"&gt;="&amp;D8)</f>
        <v>17</v>
      </c>
      <c r="E9" s="93" t="s">
        <v>71</v>
      </c>
      <c r="F9" s="93">
        <f>COUNTIF(E11:E100,"&gt;="&amp;F8)</f>
        <v>17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85</v>
      </c>
      <c r="E10" s="94">
        <v>50</v>
      </c>
      <c r="F10" s="93">
        <f>(F9/F6)*100</f>
        <v>85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170301130001</v>
      </c>
      <c r="C11" s="63">
        <v>41</v>
      </c>
      <c r="D11" s="63"/>
      <c r="E11" s="63">
        <v>41</v>
      </c>
      <c r="F11" s="64"/>
      <c r="G11" s="36" t="s">
        <v>48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4">
        <v>2</v>
      </c>
      <c r="N11" s="99">
        <v>0</v>
      </c>
      <c r="O11" s="4">
        <v>3</v>
      </c>
      <c r="P11" s="99">
        <v>0</v>
      </c>
      <c r="Q11" s="99">
        <v>3</v>
      </c>
      <c r="R11" s="99">
        <v>0</v>
      </c>
      <c r="S11" s="99">
        <v>3</v>
      </c>
      <c r="T11" s="99">
        <v>2</v>
      </c>
      <c r="U11" s="99">
        <v>0</v>
      </c>
      <c r="V11" s="99">
        <v>3</v>
      </c>
    </row>
    <row r="12" spans="1:23" ht="25" customHeight="1" x14ac:dyDescent="0.35">
      <c r="A12" s="90">
        <v>2</v>
      </c>
      <c r="B12" s="33">
        <v>170301130002</v>
      </c>
      <c r="C12" s="63">
        <v>42.5</v>
      </c>
      <c r="D12" s="63"/>
      <c r="E12" s="63">
        <v>42.5</v>
      </c>
      <c r="F12" s="64"/>
      <c r="G12" s="36" t="s">
        <v>49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7">
        <v>3</v>
      </c>
      <c r="N12" s="99">
        <v>0</v>
      </c>
      <c r="O12" s="97">
        <v>1</v>
      </c>
      <c r="P12" s="99">
        <v>0</v>
      </c>
      <c r="Q12" s="99">
        <v>3</v>
      </c>
      <c r="R12" s="99">
        <v>0</v>
      </c>
      <c r="S12" s="99">
        <v>2</v>
      </c>
      <c r="T12" s="99">
        <v>2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170301130003</v>
      </c>
      <c r="C13" s="63">
        <v>41.5</v>
      </c>
      <c r="D13" s="63"/>
      <c r="E13" s="63">
        <v>41.5</v>
      </c>
      <c r="F13" s="64"/>
      <c r="G13" s="36" t="s">
        <v>50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7">
        <v>1</v>
      </c>
      <c r="N13" s="99">
        <v>0</v>
      </c>
      <c r="O13" s="97">
        <v>1</v>
      </c>
      <c r="P13" s="99">
        <v>0</v>
      </c>
      <c r="Q13" s="99">
        <v>2</v>
      </c>
      <c r="R13" s="99">
        <v>0</v>
      </c>
      <c r="S13" s="99">
        <v>2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170301130004</v>
      </c>
      <c r="C14" s="63">
        <v>44.5</v>
      </c>
      <c r="D14" s="63"/>
      <c r="E14" s="63">
        <v>44.5</v>
      </c>
      <c r="F14" s="64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2</v>
      </c>
      <c r="N14" s="38">
        <f t="shared" si="0"/>
        <v>0</v>
      </c>
      <c r="O14" s="38">
        <f t="shared" si="0"/>
        <v>1.6666666666666667</v>
      </c>
      <c r="P14" s="38">
        <f t="shared" si="0"/>
        <v>0</v>
      </c>
      <c r="Q14" s="38">
        <f t="shared" si="0"/>
        <v>2.6666666666666665</v>
      </c>
      <c r="R14" s="38">
        <f t="shared" si="0"/>
        <v>0</v>
      </c>
      <c r="S14" s="38">
        <f t="shared" si="0"/>
        <v>2.3333333333333335</v>
      </c>
      <c r="T14" s="38">
        <f t="shared" si="0"/>
        <v>2</v>
      </c>
      <c r="U14" s="38">
        <f t="shared" si="0"/>
        <v>0</v>
      </c>
      <c r="V14" s="38">
        <f t="shared" si="0"/>
        <v>2.3333333333333335</v>
      </c>
    </row>
    <row r="15" spans="1:23" ht="38" customHeight="1" x14ac:dyDescent="0.35">
      <c r="A15" s="90">
        <v>5</v>
      </c>
      <c r="B15" s="33">
        <v>170301130005</v>
      </c>
      <c r="C15" s="63">
        <v>43</v>
      </c>
      <c r="D15" s="63"/>
      <c r="E15" s="63">
        <v>43</v>
      </c>
      <c r="F15" s="64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1.125</v>
      </c>
      <c r="N15" s="40">
        <f>(56.25*N14)/100</f>
        <v>0</v>
      </c>
      <c r="O15" s="40">
        <f t="shared" si="1"/>
        <v>0.9375</v>
      </c>
      <c r="P15" s="40">
        <f t="shared" si="1"/>
        <v>0</v>
      </c>
      <c r="Q15" s="40">
        <f t="shared" si="1"/>
        <v>1.5</v>
      </c>
      <c r="R15" s="40">
        <f t="shared" si="1"/>
        <v>0</v>
      </c>
      <c r="S15" s="38">
        <f>AVERAGE(S12:S13)</f>
        <v>2</v>
      </c>
      <c r="T15" s="38">
        <f>AVERAGE(T12:T13)</f>
        <v>2</v>
      </c>
      <c r="U15" s="40">
        <f t="shared" si="1"/>
        <v>0</v>
      </c>
      <c r="V15" s="40">
        <f t="shared" si="1"/>
        <v>1.3125</v>
      </c>
    </row>
    <row r="16" spans="1:23" ht="25" customHeight="1" x14ac:dyDescent="0.35">
      <c r="A16" s="90">
        <v>6</v>
      </c>
      <c r="B16" s="33">
        <v>170301130006</v>
      </c>
      <c r="C16" s="63">
        <v>43.5</v>
      </c>
      <c r="D16" s="63"/>
      <c r="E16" s="63">
        <v>43.5</v>
      </c>
      <c r="F16" s="64"/>
    </row>
    <row r="17" spans="1:22" ht="41" customHeight="1" x14ac:dyDescent="0.35">
      <c r="A17" s="90">
        <v>7</v>
      </c>
      <c r="B17" s="33">
        <v>170301130008</v>
      </c>
      <c r="C17" s="63">
        <v>41.5</v>
      </c>
      <c r="D17" s="63"/>
      <c r="E17" s="63">
        <v>41.5</v>
      </c>
      <c r="F17" s="64"/>
    </row>
    <row r="18" spans="1:22" ht="25" customHeight="1" x14ac:dyDescent="0.35">
      <c r="A18" s="90">
        <v>8</v>
      </c>
      <c r="B18" s="33">
        <v>170301130010</v>
      </c>
      <c r="C18" s="63">
        <v>47</v>
      </c>
      <c r="D18" s="63"/>
      <c r="E18" s="63">
        <v>47</v>
      </c>
      <c r="F18" s="64"/>
    </row>
    <row r="19" spans="1:22" ht="25" customHeight="1" x14ac:dyDescent="0.35">
      <c r="A19" s="90">
        <v>9</v>
      </c>
      <c r="B19" s="33">
        <v>170301130011</v>
      </c>
      <c r="C19" s="63">
        <v>46</v>
      </c>
      <c r="D19" s="63"/>
      <c r="E19" s="63">
        <v>46</v>
      </c>
      <c r="F19" s="64"/>
    </row>
    <row r="20" spans="1:22" ht="25" customHeight="1" x14ac:dyDescent="0.35">
      <c r="A20" s="90">
        <v>10</v>
      </c>
      <c r="B20" s="33">
        <v>170301130012</v>
      </c>
      <c r="C20" s="63">
        <v>44</v>
      </c>
      <c r="D20" s="63"/>
      <c r="E20" s="63">
        <v>44</v>
      </c>
      <c r="F20" s="64"/>
      <c r="J20" s="100"/>
      <c r="K20" s="100"/>
    </row>
    <row r="21" spans="1:22" ht="31.5" customHeight="1" x14ac:dyDescent="0.35">
      <c r="A21" s="90">
        <v>11</v>
      </c>
      <c r="B21" s="33">
        <v>170301130013</v>
      </c>
      <c r="C21" s="63">
        <v>43.5</v>
      </c>
      <c r="D21" s="63"/>
      <c r="E21" s="63">
        <v>43.5</v>
      </c>
      <c r="F21" s="6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170301130014</v>
      </c>
      <c r="C22" s="63">
        <v>41.5</v>
      </c>
      <c r="D22" s="63"/>
      <c r="E22" s="63">
        <v>41.5</v>
      </c>
      <c r="F22" s="6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170301130015</v>
      </c>
      <c r="C23" s="63">
        <v>42.5</v>
      </c>
      <c r="D23" s="63"/>
      <c r="E23" s="63">
        <v>42.5</v>
      </c>
      <c r="F23" s="6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170301130019</v>
      </c>
      <c r="C24" s="63">
        <v>40.5</v>
      </c>
      <c r="D24" s="63"/>
      <c r="E24" s="63">
        <v>40.5</v>
      </c>
      <c r="F24" s="6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170301131020</v>
      </c>
      <c r="C25" s="63">
        <v>40.5</v>
      </c>
      <c r="D25" s="63"/>
      <c r="E25" s="63">
        <v>40.5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170301131021</v>
      </c>
      <c r="C26" s="63">
        <v>45.5</v>
      </c>
      <c r="D26" s="63"/>
      <c r="E26" s="63">
        <v>45.5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170301131022</v>
      </c>
      <c r="C27" s="63">
        <v>44.5</v>
      </c>
      <c r="D27" s="63"/>
      <c r="E27" s="63">
        <v>44.5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170301131023</v>
      </c>
      <c r="C28" s="63">
        <v>20</v>
      </c>
      <c r="D28" s="63"/>
      <c r="E28" s="63">
        <v>20</v>
      </c>
      <c r="F28" s="6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170101130019</v>
      </c>
      <c r="C29" s="63">
        <v>5</v>
      </c>
      <c r="D29" s="63"/>
      <c r="E29" s="63">
        <v>5</v>
      </c>
      <c r="F29" s="6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170101130033</v>
      </c>
      <c r="C30" s="63">
        <v>27</v>
      </c>
      <c r="D30" s="63"/>
      <c r="E30" s="63">
        <v>27</v>
      </c>
      <c r="F30" s="6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B31" s="33"/>
      <c r="C31" s="95"/>
      <c r="D31" s="95"/>
      <c r="E31" s="95"/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B32" s="33"/>
      <c r="C32" s="95"/>
      <c r="D32" s="95"/>
      <c r="E32" s="95"/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2:23" ht="25" customHeight="1" x14ac:dyDescent="0.35">
      <c r="B33" s="33"/>
      <c r="C33" s="95"/>
      <c r="D33" s="95"/>
      <c r="E33" s="95"/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2:23" ht="25" customHeight="1" x14ac:dyDescent="0.35">
      <c r="B34" s="33"/>
      <c r="C34" s="95"/>
      <c r="D34" s="95"/>
      <c r="E34" s="95"/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2:23" ht="25" customHeight="1" x14ac:dyDescent="0.35">
      <c r="B35" s="33"/>
      <c r="C35" s="95"/>
      <c r="D35" s="95"/>
      <c r="E35" s="9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2:23" ht="25" customHeight="1" x14ac:dyDescent="0.35">
      <c r="B36" s="33"/>
      <c r="C36" s="95"/>
      <c r="D36" s="95"/>
      <c r="E36" s="95"/>
      <c r="F36" s="56"/>
    </row>
    <row r="37" spans="2:23" ht="25" customHeight="1" x14ac:dyDescent="0.35">
      <c r="B37" s="33"/>
      <c r="C37" s="95"/>
      <c r="D37" s="95"/>
      <c r="E37" s="95"/>
      <c r="F37" s="56"/>
    </row>
    <row r="38" spans="2:23" ht="25" customHeight="1" x14ac:dyDescent="0.35">
      <c r="B38" s="33"/>
      <c r="C38" s="95"/>
      <c r="D38" s="95"/>
      <c r="E38" s="9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2:23" ht="25" customHeight="1" x14ac:dyDescent="0.35">
      <c r="B39" s="33"/>
      <c r="C39" s="95"/>
      <c r="D39" s="95"/>
      <c r="E39" s="9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2:23" ht="25" customHeight="1" x14ac:dyDescent="0.35">
      <c r="B40" s="33"/>
      <c r="C40" s="95"/>
      <c r="D40" s="95"/>
      <c r="E40" s="9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2:23" ht="25" customHeight="1" x14ac:dyDescent="0.35">
      <c r="B41" s="33"/>
      <c r="C41" s="95"/>
      <c r="D41" s="95"/>
      <c r="E41" s="9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2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2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2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2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2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2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2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J8" sqref="J8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191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192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193</v>
      </c>
      <c r="B5" s="116"/>
      <c r="C5" s="116"/>
      <c r="D5" s="116"/>
      <c r="E5" s="116"/>
      <c r="F5" s="3"/>
      <c r="G5" s="4" t="s">
        <v>14</v>
      </c>
      <c r="H5" s="11">
        <f>D10</f>
        <v>78.571428571428569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42</v>
      </c>
      <c r="E6" s="92" t="s">
        <v>18</v>
      </c>
      <c r="F6" s="16">
        <f>COUNTA(E11:E111)</f>
        <v>42</v>
      </c>
      <c r="G6" s="4" t="s">
        <v>19</v>
      </c>
      <c r="H6" s="17">
        <f>F10</f>
        <v>57.142857142857139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67.857142857142861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22</v>
      </c>
      <c r="E8" s="93" t="s">
        <v>27</v>
      </c>
      <c r="F8" s="93">
        <f>(0.55*E10)</f>
        <v>33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91</v>
      </c>
      <c r="D9" s="93">
        <f>COUNTIF(C11:C100,"&gt;="&amp;D8)</f>
        <v>33</v>
      </c>
      <c r="E9" s="93" t="s">
        <v>91</v>
      </c>
      <c r="F9" s="93">
        <f>COUNTIF(E11:E100,"&gt;="&amp;F8)</f>
        <v>24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40</v>
      </c>
      <c r="D10" s="93">
        <f>(D9/D6)*100</f>
        <v>78.571428571428569</v>
      </c>
      <c r="E10" s="94">
        <v>60</v>
      </c>
      <c r="F10" s="93">
        <f>(F9/F6)*100</f>
        <v>57.142857142857139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170101130001</v>
      </c>
      <c r="C11" s="50">
        <v>34</v>
      </c>
      <c r="D11" s="50"/>
      <c r="E11" s="50">
        <v>51</v>
      </c>
      <c r="F11" s="51"/>
      <c r="G11" s="36" t="s">
        <v>48</v>
      </c>
      <c r="H11" s="4">
        <v>2</v>
      </c>
      <c r="I11" s="4">
        <v>3</v>
      </c>
      <c r="J11" s="99">
        <v>0</v>
      </c>
      <c r="K11" s="99">
        <v>3</v>
      </c>
      <c r="L11" s="99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2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170101130003</v>
      </c>
      <c r="C12" s="50">
        <v>31</v>
      </c>
      <c r="D12" s="50"/>
      <c r="E12" s="50">
        <v>40</v>
      </c>
      <c r="F12" s="51"/>
      <c r="G12" s="36" t="s">
        <v>49</v>
      </c>
      <c r="H12" s="97">
        <v>3</v>
      </c>
      <c r="I12" s="97">
        <v>1</v>
      </c>
      <c r="J12" s="99">
        <v>0</v>
      </c>
      <c r="K12" s="99">
        <v>2</v>
      </c>
      <c r="L12" s="99">
        <v>2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2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170101130004</v>
      </c>
      <c r="C13" s="50">
        <v>32</v>
      </c>
      <c r="D13" s="50"/>
      <c r="E13" s="50">
        <v>49</v>
      </c>
      <c r="F13" s="51"/>
      <c r="G13" s="36" t="s">
        <v>50</v>
      </c>
      <c r="H13" s="97">
        <v>1</v>
      </c>
      <c r="I13" s="97">
        <v>1</v>
      </c>
      <c r="J13" s="99">
        <v>0</v>
      </c>
      <c r="K13" s="99">
        <v>3</v>
      </c>
      <c r="L13" s="99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2</v>
      </c>
      <c r="T13" s="99">
        <v>3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170101130007</v>
      </c>
      <c r="C14" s="50">
        <v>35</v>
      </c>
      <c r="D14" s="50"/>
      <c r="E14" s="50">
        <v>47</v>
      </c>
      <c r="F14" s="51"/>
      <c r="G14" s="36" t="s">
        <v>59</v>
      </c>
      <c r="H14" s="97">
        <v>3</v>
      </c>
      <c r="I14" s="97">
        <v>1</v>
      </c>
      <c r="J14" s="99">
        <v>0</v>
      </c>
      <c r="K14" s="99">
        <v>2</v>
      </c>
      <c r="L14" s="99">
        <v>1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3</v>
      </c>
      <c r="U14" s="99">
        <v>0</v>
      </c>
      <c r="V14" s="99">
        <v>3</v>
      </c>
      <c r="W14" s="87"/>
    </row>
    <row r="15" spans="1:23" ht="15.5" x14ac:dyDescent="0.35">
      <c r="A15" s="90">
        <v>5</v>
      </c>
      <c r="B15" s="33">
        <v>170101130008</v>
      </c>
      <c r="C15" s="50">
        <v>34</v>
      </c>
      <c r="D15" s="50"/>
      <c r="E15" s="50">
        <v>54</v>
      </c>
      <c r="F15" s="51"/>
      <c r="G15" s="37" t="s">
        <v>51</v>
      </c>
      <c r="H15" s="38">
        <f>AVERAGE(H11:H13)</f>
        <v>2</v>
      </c>
      <c r="I15" s="38">
        <f>AVERAGE(I13)</f>
        <v>1</v>
      </c>
      <c r="J15" s="38">
        <f t="shared" ref="J15:U15" si="0">AVERAGE(J11:J13)</f>
        <v>0</v>
      </c>
      <c r="K15" s="38">
        <f t="shared" si="0"/>
        <v>2.6666666666666665</v>
      </c>
      <c r="L15" s="38">
        <f t="shared" si="0"/>
        <v>2</v>
      </c>
      <c r="M15" s="38">
        <f t="shared" si="0"/>
        <v>0</v>
      </c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  <c r="S15" s="38">
        <f t="shared" si="0"/>
        <v>2</v>
      </c>
      <c r="T15" s="38">
        <f t="shared" si="0"/>
        <v>2.6666666666666665</v>
      </c>
      <c r="U15" s="38">
        <f t="shared" si="0"/>
        <v>0</v>
      </c>
      <c r="V15" s="38">
        <f>AVERAGE(V11:V14)</f>
        <v>2.5</v>
      </c>
      <c r="W15" s="87"/>
    </row>
    <row r="16" spans="1:23" ht="15.5" x14ac:dyDescent="0.35">
      <c r="A16" s="90">
        <v>6</v>
      </c>
      <c r="B16" s="33">
        <v>170101130009</v>
      </c>
      <c r="C16" s="50">
        <v>30</v>
      </c>
      <c r="D16" s="50"/>
      <c r="E16" s="50">
        <v>40</v>
      </c>
      <c r="F16" s="51"/>
      <c r="G16" s="39" t="s">
        <v>52</v>
      </c>
      <c r="H16" s="40">
        <f>(56.25*H15)/100</f>
        <v>1.125</v>
      </c>
      <c r="I16" s="40">
        <f t="shared" ref="I16:V16" si="1">(56.25*I15)/100</f>
        <v>0.5625</v>
      </c>
      <c r="J16" s="40">
        <f t="shared" si="1"/>
        <v>0</v>
      </c>
      <c r="K16" s="40">
        <f t="shared" si="1"/>
        <v>1.5</v>
      </c>
      <c r="L16" s="40">
        <f t="shared" si="1"/>
        <v>1.125</v>
      </c>
      <c r="M16" s="40">
        <f t="shared" si="1"/>
        <v>0</v>
      </c>
      <c r="N16" s="40">
        <f>(56.25*N15)/100</f>
        <v>0</v>
      </c>
      <c r="O16" s="40">
        <f t="shared" si="1"/>
        <v>0</v>
      </c>
      <c r="P16" s="40">
        <f t="shared" si="1"/>
        <v>0</v>
      </c>
      <c r="Q16" s="40">
        <f t="shared" si="1"/>
        <v>0</v>
      </c>
      <c r="R16" s="40">
        <f t="shared" si="1"/>
        <v>0</v>
      </c>
      <c r="S16" s="38">
        <f>AVERAGE(S12:S13)</f>
        <v>2</v>
      </c>
      <c r="T16" s="38">
        <f>AVERAGE(T12:T13)</f>
        <v>2.5</v>
      </c>
      <c r="U16" s="40">
        <f t="shared" si="1"/>
        <v>0</v>
      </c>
      <c r="V16" s="40">
        <f t="shared" si="1"/>
        <v>1.40625</v>
      </c>
      <c r="W16" s="87"/>
    </row>
    <row r="17" spans="1:23" x14ac:dyDescent="0.35">
      <c r="A17" s="90">
        <v>7</v>
      </c>
      <c r="B17" s="33">
        <v>170101130011</v>
      </c>
      <c r="C17" s="50">
        <v>20</v>
      </c>
      <c r="D17" s="50"/>
      <c r="E17" s="50">
        <v>18</v>
      </c>
      <c r="F17" s="51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170101130012</v>
      </c>
      <c r="C18" s="50">
        <v>28</v>
      </c>
      <c r="D18" s="50"/>
      <c r="E18" s="50">
        <v>17</v>
      </c>
      <c r="F18" s="51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170101130013</v>
      </c>
      <c r="C19" s="50">
        <v>36</v>
      </c>
      <c r="D19" s="50"/>
      <c r="E19" s="50">
        <v>45</v>
      </c>
      <c r="F19" s="51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170101130014</v>
      </c>
      <c r="C20" s="50">
        <v>24</v>
      </c>
      <c r="D20" s="50"/>
      <c r="E20" s="50">
        <v>36</v>
      </c>
      <c r="F20" s="51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170101130015</v>
      </c>
      <c r="C21" s="50">
        <v>32</v>
      </c>
      <c r="D21" s="50"/>
      <c r="E21" s="50">
        <v>51</v>
      </c>
      <c r="F21" s="51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170101130016</v>
      </c>
      <c r="C22" s="50">
        <v>37</v>
      </c>
      <c r="D22" s="50"/>
      <c r="E22" s="50">
        <v>50</v>
      </c>
      <c r="F22" s="51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170101130017</v>
      </c>
      <c r="C23" s="50">
        <v>33</v>
      </c>
      <c r="D23" s="50"/>
      <c r="E23" s="50">
        <v>53</v>
      </c>
      <c r="F23" s="51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170101130018</v>
      </c>
      <c r="C24" s="50">
        <v>38</v>
      </c>
      <c r="D24" s="50"/>
      <c r="E24" s="50">
        <v>54</v>
      </c>
      <c r="F24" s="51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170101130019</v>
      </c>
      <c r="C25" s="50">
        <v>0</v>
      </c>
      <c r="D25" s="50"/>
      <c r="E25" s="50">
        <v>0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170101130020</v>
      </c>
      <c r="C26" s="50">
        <v>23</v>
      </c>
      <c r="D26" s="50"/>
      <c r="E26" s="50">
        <v>25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170101130025</v>
      </c>
      <c r="C27" s="50">
        <v>0</v>
      </c>
      <c r="D27" s="50"/>
      <c r="E27" s="50">
        <v>0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170101130026</v>
      </c>
      <c r="C28" s="50">
        <v>31</v>
      </c>
      <c r="D28" s="50"/>
      <c r="E28" s="50">
        <v>51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170101130027</v>
      </c>
      <c r="C29" s="50">
        <v>0</v>
      </c>
      <c r="D29" s="50"/>
      <c r="E29" s="50">
        <v>0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170101130028</v>
      </c>
      <c r="C30" s="50">
        <v>23</v>
      </c>
      <c r="D30" s="50"/>
      <c r="E30" s="50">
        <v>51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170101130029</v>
      </c>
      <c r="C31" s="50">
        <v>28</v>
      </c>
      <c r="D31" s="50"/>
      <c r="E31" s="50">
        <v>43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170101130030</v>
      </c>
      <c r="C32" s="50">
        <v>0</v>
      </c>
      <c r="D32" s="50"/>
      <c r="E32" s="50">
        <v>0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170101130031</v>
      </c>
      <c r="C33" s="50">
        <v>26</v>
      </c>
      <c r="D33" s="50"/>
      <c r="E33" s="50">
        <v>47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170101130032</v>
      </c>
      <c r="C34" s="50">
        <v>24</v>
      </c>
      <c r="D34" s="50"/>
      <c r="E34" s="50">
        <v>41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170101130033</v>
      </c>
      <c r="C35" s="50">
        <v>19</v>
      </c>
      <c r="D35" s="50"/>
      <c r="E35" s="50">
        <v>14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170101130035</v>
      </c>
      <c r="C36" s="50">
        <v>27</v>
      </c>
      <c r="D36" s="50"/>
      <c r="E36" s="50">
        <v>25</v>
      </c>
      <c r="F36" s="51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170101130038</v>
      </c>
      <c r="C37" s="50">
        <v>38</v>
      </c>
      <c r="D37" s="50"/>
      <c r="E37" s="50">
        <v>53</v>
      </c>
      <c r="F37" s="51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170301130001</v>
      </c>
      <c r="C38" s="50">
        <v>27</v>
      </c>
      <c r="D38" s="50"/>
      <c r="E38" s="50">
        <v>32</v>
      </c>
      <c r="F38" s="51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170301130002</v>
      </c>
      <c r="C39" s="50">
        <v>27</v>
      </c>
      <c r="D39" s="50"/>
      <c r="E39" s="50">
        <v>18</v>
      </c>
      <c r="F39" s="51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170301130003</v>
      </c>
      <c r="C40" s="50">
        <v>32</v>
      </c>
      <c r="D40" s="50"/>
      <c r="E40" s="50">
        <v>37</v>
      </c>
      <c r="F40" s="51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170301130004</v>
      </c>
      <c r="C41" s="50">
        <v>37</v>
      </c>
      <c r="D41" s="50"/>
      <c r="E41" s="50">
        <v>46</v>
      </c>
      <c r="F41" s="51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170301130005</v>
      </c>
      <c r="C42" s="50">
        <v>23</v>
      </c>
      <c r="D42" s="50"/>
      <c r="E42" s="50">
        <v>17</v>
      </c>
      <c r="F42" s="51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90">
        <v>33</v>
      </c>
      <c r="B43" s="33">
        <v>170301130006</v>
      </c>
      <c r="C43" s="50">
        <v>30</v>
      </c>
      <c r="D43" s="50"/>
      <c r="E43" s="50">
        <v>32</v>
      </c>
      <c r="F43" s="51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170301130008</v>
      </c>
      <c r="C44" s="50">
        <v>38</v>
      </c>
      <c r="D44" s="50"/>
      <c r="E44" s="50">
        <v>47</v>
      </c>
      <c r="F44" s="51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90">
        <v>35</v>
      </c>
      <c r="B45" s="33">
        <v>170301130010</v>
      </c>
      <c r="C45" s="50">
        <v>0</v>
      </c>
      <c r="D45" s="50"/>
      <c r="E45" s="50">
        <v>0</v>
      </c>
      <c r="F45" s="51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90">
        <v>36</v>
      </c>
      <c r="B46" s="33">
        <v>170301130011</v>
      </c>
      <c r="C46" s="50">
        <v>31</v>
      </c>
      <c r="D46" s="50"/>
      <c r="E46" s="50">
        <v>27</v>
      </c>
      <c r="F46" s="51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90">
        <v>37</v>
      </c>
      <c r="B47" s="33">
        <v>170301130012</v>
      </c>
      <c r="C47" s="50">
        <v>38</v>
      </c>
      <c r="D47" s="50"/>
      <c r="E47" s="50">
        <v>44</v>
      </c>
      <c r="F47" s="51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90">
        <v>38</v>
      </c>
      <c r="B48" s="33">
        <v>170301130013</v>
      </c>
      <c r="C48" s="50">
        <v>33</v>
      </c>
      <c r="D48" s="50"/>
      <c r="E48" s="50">
        <v>42</v>
      </c>
      <c r="F48" s="51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90">
        <v>39</v>
      </c>
      <c r="B49" s="33">
        <v>170301130014</v>
      </c>
      <c r="C49" s="50">
        <v>30</v>
      </c>
      <c r="D49" s="50"/>
      <c r="E49" s="50">
        <v>33</v>
      </c>
      <c r="F49" s="51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  <row r="50" spans="1:23" x14ac:dyDescent="0.35">
      <c r="A50" s="90">
        <v>40</v>
      </c>
      <c r="B50" s="33">
        <v>170301130015</v>
      </c>
      <c r="C50" s="50">
        <v>27</v>
      </c>
      <c r="D50" s="50"/>
      <c r="E50" s="50">
        <v>19</v>
      </c>
      <c r="F50" s="51"/>
      <c r="G50" s="90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x14ac:dyDescent="0.35">
      <c r="A51" s="90">
        <v>41</v>
      </c>
      <c r="B51" s="33">
        <v>170301130017</v>
      </c>
      <c r="C51" s="50">
        <v>0</v>
      </c>
      <c r="D51" s="50"/>
      <c r="E51" s="50">
        <v>0</v>
      </c>
      <c r="F51" s="51"/>
      <c r="G51" s="90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ht="15.5" x14ac:dyDescent="0.35">
      <c r="A52" s="90">
        <v>42</v>
      </c>
      <c r="B52" s="33">
        <v>170301130019</v>
      </c>
      <c r="C52" s="50">
        <v>19</v>
      </c>
      <c r="D52" s="50"/>
      <c r="E52" s="50">
        <v>1</v>
      </c>
      <c r="F52" s="51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194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195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196</v>
      </c>
      <c r="B5" s="116"/>
      <c r="C5" s="116"/>
      <c r="D5" s="116"/>
      <c r="E5" s="116"/>
      <c r="F5" s="3"/>
      <c r="G5" s="4" t="s">
        <v>14</v>
      </c>
      <c r="H5" s="11">
        <f>D10</f>
        <v>89.743589743589752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39</v>
      </c>
      <c r="E6" s="92" t="s">
        <v>18</v>
      </c>
      <c r="F6" s="16">
        <f>COUNTA(E11:E111)</f>
        <v>39</v>
      </c>
      <c r="G6" s="4" t="s">
        <v>19</v>
      </c>
      <c r="H6" s="17">
        <f>F10</f>
        <v>79.487179487179489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84.615384615384613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35</v>
      </c>
      <c r="E9" s="93" t="s">
        <v>31</v>
      </c>
      <c r="F9" s="93">
        <f>COUNTIF(E11:E100,"&gt;="&amp;F8)</f>
        <v>31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89.743589743589752</v>
      </c>
      <c r="E10" s="94">
        <v>50</v>
      </c>
      <c r="F10" s="93">
        <f>(F9/F6)*100</f>
        <v>79.487179487179489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170301130001</v>
      </c>
      <c r="C11" s="50">
        <v>39</v>
      </c>
      <c r="D11" s="50"/>
      <c r="E11" s="50">
        <v>33</v>
      </c>
      <c r="F11" s="51"/>
      <c r="G11" s="36" t="s">
        <v>48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4">
        <v>2</v>
      </c>
      <c r="N11" s="99">
        <v>0</v>
      </c>
      <c r="O11" s="99">
        <v>2</v>
      </c>
      <c r="P11" s="4">
        <v>3</v>
      </c>
      <c r="Q11" s="99">
        <v>0</v>
      </c>
      <c r="R11" s="99">
        <v>0</v>
      </c>
      <c r="S11" s="99">
        <v>3</v>
      </c>
      <c r="T11" s="99">
        <v>2</v>
      </c>
      <c r="U11" s="99">
        <v>0</v>
      </c>
      <c r="V11" s="99">
        <v>3</v>
      </c>
    </row>
    <row r="12" spans="1:23" ht="25" customHeight="1" x14ac:dyDescent="0.35">
      <c r="A12" s="90">
        <v>2</v>
      </c>
      <c r="B12" s="33">
        <v>170301130002</v>
      </c>
      <c r="C12" s="50">
        <v>35</v>
      </c>
      <c r="D12" s="50"/>
      <c r="E12" s="50">
        <v>29</v>
      </c>
      <c r="F12" s="51"/>
      <c r="G12" s="36" t="s">
        <v>49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7">
        <v>3</v>
      </c>
      <c r="N12" s="99">
        <v>0</v>
      </c>
      <c r="O12" s="99">
        <v>3</v>
      </c>
      <c r="P12" s="97">
        <v>1</v>
      </c>
      <c r="Q12" s="99">
        <v>0</v>
      </c>
      <c r="R12" s="99">
        <v>0</v>
      </c>
      <c r="S12" s="99">
        <v>3</v>
      </c>
      <c r="T12" s="99">
        <v>2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170301130003</v>
      </c>
      <c r="C13" s="50">
        <v>35</v>
      </c>
      <c r="D13" s="50"/>
      <c r="E13" s="50">
        <v>29</v>
      </c>
      <c r="F13" s="51"/>
      <c r="G13" s="36" t="s">
        <v>50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7">
        <v>1</v>
      </c>
      <c r="N13" s="99">
        <v>0</v>
      </c>
      <c r="O13" s="99">
        <v>2</v>
      </c>
      <c r="P13" s="97">
        <v>1</v>
      </c>
      <c r="Q13" s="99">
        <v>0</v>
      </c>
      <c r="R13" s="99">
        <v>0</v>
      </c>
      <c r="S13" s="99">
        <v>3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170301130004</v>
      </c>
      <c r="C14" s="50">
        <v>43</v>
      </c>
      <c r="D14" s="50"/>
      <c r="E14" s="50">
        <v>45</v>
      </c>
      <c r="F14" s="51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2</v>
      </c>
      <c r="N14" s="38">
        <f t="shared" si="0"/>
        <v>0</v>
      </c>
      <c r="O14" s="38">
        <f t="shared" si="0"/>
        <v>2.3333333333333335</v>
      </c>
      <c r="P14" s="38">
        <f t="shared" si="0"/>
        <v>1.6666666666666667</v>
      </c>
      <c r="Q14" s="38">
        <f t="shared" si="0"/>
        <v>0</v>
      </c>
      <c r="R14" s="38">
        <f t="shared" si="0"/>
        <v>0</v>
      </c>
      <c r="S14" s="38">
        <f t="shared" si="0"/>
        <v>3</v>
      </c>
      <c r="T14" s="38">
        <f t="shared" si="0"/>
        <v>2</v>
      </c>
      <c r="U14" s="38">
        <f t="shared" si="0"/>
        <v>0</v>
      </c>
      <c r="V14" s="38">
        <f t="shared" si="0"/>
        <v>2.3333333333333335</v>
      </c>
    </row>
    <row r="15" spans="1:23" ht="38" customHeight="1" x14ac:dyDescent="0.35">
      <c r="A15" s="90">
        <v>5</v>
      </c>
      <c r="B15" s="33">
        <v>170301130005</v>
      </c>
      <c r="C15" s="50">
        <v>22</v>
      </c>
      <c r="D15" s="50"/>
      <c r="E15" s="50">
        <v>32</v>
      </c>
      <c r="F15" s="51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1.125</v>
      </c>
      <c r="N15" s="40">
        <f>(56.25*N14)/100</f>
        <v>0</v>
      </c>
      <c r="O15" s="40">
        <f t="shared" si="1"/>
        <v>1.3125</v>
      </c>
      <c r="P15" s="40">
        <f t="shared" si="1"/>
        <v>0.9375</v>
      </c>
      <c r="Q15" s="40">
        <f t="shared" si="1"/>
        <v>0</v>
      </c>
      <c r="R15" s="40">
        <f t="shared" si="1"/>
        <v>0</v>
      </c>
      <c r="S15" s="38">
        <f>AVERAGE(S12:S13)</f>
        <v>3</v>
      </c>
      <c r="T15" s="38">
        <f>AVERAGE(T12:T13)</f>
        <v>2</v>
      </c>
      <c r="U15" s="40">
        <f t="shared" si="1"/>
        <v>0</v>
      </c>
      <c r="V15" s="40">
        <f t="shared" si="1"/>
        <v>1.3125</v>
      </c>
    </row>
    <row r="16" spans="1:23" ht="25" customHeight="1" x14ac:dyDescent="0.35">
      <c r="A16" s="90">
        <v>6</v>
      </c>
      <c r="B16" s="33">
        <v>170301130006</v>
      </c>
      <c r="C16" s="50">
        <v>38</v>
      </c>
      <c r="D16" s="50"/>
      <c r="E16" s="50">
        <v>29</v>
      </c>
      <c r="F16" s="51"/>
    </row>
    <row r="17" spans="1:22" ht="41" customHeight="1" x14ac:dyDescent="0.35">
      <c r="A17" s="90">
        <v>7</v>
      </c>
      <c r="B17" s="33">
        <v>170301130008</v>
      </c>
      <c r="C17" s="50">
        <v>30</v>
      </c>
      <c r="D17" s="50"/>
      <c r="E17" s="50">
        <v>29</v>
      </c>
      <c r="F17" s="51"/>
    </row>
    <row r="18" spans="1:22" ht="25" customHeight="1" x14ac:dyDescent="0.35">
      <c r="A18" s="90">
        <v>8</v>
      </c>
      <c r="B18" s="33">
        <v>170301130010</v>
      </c>
      <c r="C18" s="50">
        <v>35</v>
      </c>
      <c r="D18" s="50"/>
      <c r="E18" s="50">
        <v>35</v>
      </c>
      <c r="F18" s="51"/>
    </row>
    <row r="19" spans="1:22" ht="25" customHeight="1" x14ac:dyDescent="0.35">
      <c r="A19" s="90">
        <v>9</v>
      </c>
      <c r="B19" s="33">
        <v>170301130011</v>
      </c>
      <c r="C19" s="50">
        <v>34</v>
      </c>
      <c r="D19" s="50"/>
      <c r="E19" s="50">
        <v>25</v>
      </c>
      <c r="F19" s="51"/>
    </row>
    <row r="20" spans="1:22" ht="25" customHeight="1" x14ac:dyDescent="0.35">
      <c r="A20" s="90">
        <v>10</v>
      </c>
      <c r="B20" s="33">
        <v>170301130012</v>
      </c>
      <c r="C20" s="50">
        <v>29</v>
      </c>
      <c r="D20" s="50"/>
      <c r="E20" s="50">
        <v>22</v>
      </c>
      <c r="F20" s="51"/>
      <c r="J20" s="100"/>
      <c r="K20" s="100"/>
    </row>
    <row r="21" spans="1:22" ht="31.5" customHeight="1" x14ac:dyDescent="0.35">
      <c r="A21" s="90">
        <v>11</v>
      </c>
      <c r="B21" s="33">
        <v>170301130013</v>
      </c>
      <c r="C21" s="50">
        <v>33</v>
      </c>
      <c r="D21" s="50"/>
      <c r="E21" s="50">
        <v>29</v>
      </c>
      <c r="F21" s="51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170301130014</v>
      </c>
      <c r="C22" s="50">
        <v>32</v>
      </c>
      <c r="D22" s="50"/>
      <c r="E22" s="50">
        <v>18</v>
      </c>
      <c r="F22" s="51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170301130015</v>
      </c>
      <c r="C23" s="50">
        <v>35</v>
      </c>
      <c r="D23" s="50"/>
      <c r="E23" s="50">
        <v>27</v>
      </c>
      <c r="F23" s="51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170301130019</v>
      </c>
      <c r="C24" s="50">
        <v>22</v>
      </c>
      <c r="D24" s="50"/>
      <c r="E24" s="50">
        <v>28</v>
      </c>
      <c r="F24" s="5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170301131020</v>
      </c>
      <c r="C25" s="50">
        <v>31</v>
      </c>
      <c r="D25" s="50"/>
      <c r="E25" s="50">
        <v>32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170301131021</v>
      </c>
      <c r="C26" s="50">
        <v>34</v>
      </c>
      <c r="D26" s="50"/>
      <c r="E26" s="50">
        <v>26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170301131022</v>
      </c>
      <c r="C27" s="50">
        <v>35</v>
      </c>
      <c r="D27" s="50"/>
      <c r="E27" s="50">
        <v>25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170301131023</v>
      </c>
      <c r="C28" s="50">
        <v>0</v>
      </c>
      <c r="D28" s="50"/>
      <c r="E28" s="50">
        <v>0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170101130001</v>
      </c>
      <c r="C29" s="103">
        <v>41.5</v>
      </c>
      <c r="D29" s="103"/>
      <c r="E29" s="50">
        <v>41.5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170101130003</v>
      </c>
      <c r="C30" s="103">
        <v>36.5</v>
      </c>
      <c r="D30" s="103"/>
      <c r="E30" s="50">
        <v>36.5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170101130004</v>
      </c>
      <c r="C31" s="103">
        <v>39.5</v>
      </c>
      <c r="D31" s="103"/>
      <c r="E31" s="50">
        <v>39.5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170101130005</v>
      </c>
      <c r="C32" s="103">
        <v>32</v>
      </c>
      <c r="D32" s="103"/>
      <c r="E32" s="50">
        <v>32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170101130007</v>
      </c>
      <c r="C33" s="103">
        <v>38</v>
      </c>
      <c r="D33" s="103"/>
      <c r="E33" s="50">
        <v>38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170101130008</v>
      </c>
      <c r="C34" s="103">
        <v>43</v>
      </c>
      <c r="D34" s="103"/>
      <c r="E34" s="50">
        <v>43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170101130009</v>
      </c>
      <c r="C35" s="103">
        <v>32.5</v>
      </c>
      <c r="D35" s="103"/>
      <c r="E35" s="50">
        <v>32.5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170101130011</v>
      </c>
      <c r="C36" s="103">
        <v>34</v>
      </c>
      <c r="D36" s="103"/>
      <c r="E36" s="50">
        <v>34</v>
      </c>
      <c r="F36" s="51"/>
    </row>
    <row r="37" spans="1:23" ht="25" customHeight="1" x14ac:dyDescent="0.35">
      <c r="A37" s="90">
        <v>27</v>
      </c>
      <c r="B37" s="33">
        <v>170101130012</v>
      </c>
      <c r="C37" s="103">
        <v>29.5</v>
      </c>
      <c r="D37" s="103"/>
      <c r="E37" s="50">
        <v>29.5</v>
      </c>
      <c r="F37" s="51"/>
    </row>
    <row r="38" spans="1:23" ht="25" customHeight="1" x14ac:dyDescent="0.35">
      <c r="A38" s="90">
        <v>28</v>
      </c>
      <c r="B38" s="33">
        <v>170101130014</v>
      </c>
      <c r="C38" s="103">
        <v>39.5</v>
      </c>
      <c r="D38" s="103"/>
      <c r="E38" s="50">
        <v>39.5</v>
      </c>
      <c r="F38" s="51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170101130015</v>
      </c>
      <c r="C39" s="103">
        <v>36.5</v>
      </c>
      <c r="D39" s="103"/>
      <c r="E39" s="50">
        <v>36.5</v>
      </c>
      <c r="F39" s="51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170101130016</v>
      </c>
      <c r="C40" s="103">
        <v>38</v>
      </c>
      <c r="D40" s="103"/>
      <c r="E40" s="50">
        <v>38</v>
      </c>
      <c r="F40" s="51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170101130018</v>
      </c>
      <c r="C41" s="103">
        <v>44</v>
      </c>
      <c r="D41" s="103"/>
      <c r="E41" s="50">
        <v>44</v>
      </c>
      <c r="F41" s="51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170101130025</v>
      </c>
      <c r="C42" s="103">
        <v>33</v>
      </c>
      <c r="D42" s="103"/>
      <c r="E42" s="50">
        <v>33</v>
      </c>
      <c r="F42" s="51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170101130028</v>
      </c>
      <c r="C43" s="103">
        <v>38.5</v>
      </c>
      <c r="D43" s="103"/>
      <c r="E43" s="50">
        <v>38.5</v>
      </c>
      <c r="F43" s="51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>
        <v>170101130030</v>
      </c>
      <c r="C44" s="103">
        <v>13.5</v>
      </c>
      <c r="D44" s="103"/>
      <c r="E44" s="50">
        <v>13.5</v>
      </c>
      <c r="F44" s="51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>
        <v>170101130031</v>
      </c>
      <c r="C45" s="103">
        <v>33</v>
      </c>
      <c r="D45" s="103"/>
      <c r="E45" s="50">
        <v>33</v>
      </c>
      <c r="F45" s="51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>
        <v>170101130035</v>
      </c>
      <c r="C46" s="103">
        <v>32</v>
      </c>
      <c r="D46" s="103"/>
      <c r="E46" s="50">
        <v>32</v>
      </c>
      <c r="F46" s="51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>
        <v>170101130036</v>
      </c>
      <c r="C47" s="103">
        <v>30</v>
      </c>
      <c r="D47" s="103"/>
      <c r="E47" s="50">
        <v>30</v>
      </c>
      <c r="F47" s="51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>
        <v>170101130037</v>
      </c>
      <c r="C48" s="103">
        <v>41.5</v>
      </c>
      <c r="D48" s="103"/>
      <c r="E48" s="50">
        <v>41.5</v>
      </c>
      <c r="F48" s="51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>
        <v>170101130038</v>
      </c>
      <c r="C49" s="103">
        <v>41</v>
      </c>
      <c r="D49" s="103"/>
      <c r="E49" s="50">
        <v>41</v>
      </c>
      <c r="F49" s="51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B50" s="33"/>
      <c r="C50" s="95"/>
      <c r="D50" s="95"/>
      <c r="E50" s="95"/>
      <c r="F50" s="56"/>
    </row>
    <row r="51" spans="1:22" ht="25" customHeight="1" x14ac:dyDescent="0.35">
      <c r="B51" s="33"/>
      <c r="C51" s="95"/>
      <c r="D51" s="95"/>
      <c r="E51" s="95"/>
      <c r="F51" s="56"/>
    </row>
    <row r="52" spans="1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B63" s="33"/>
      <c r="C63" s="95"/>
      <c r="D63" s="95"/>
      <c r="E63" s="95"/>
      <c r="F63" s="56"/>
    </row>
    <row r="64" spans="1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sqref="A1:W55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 x14ac:dyDescent="0.35">
      <c r="A3" s="115" t="s">
        <v>65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9" t="s">
        <v>66</v>
      </c>
      <c r="B4" s="116"/>
      <c r="C4" s="116"/>
      <c r="D4" s="116"/>
      <c r="E4" s="116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67</v>
      </c>
      <c r="B5" s="116"/>
      <c r="C5" s="116"/>
      <c r="D5" s="116"/>
      <c r="E5" s="116"/>
      <c r="F5" s="3"/>
      <c r="G5" s="4" t="s">
        <v>14</v>
      </c>
      <c r="H5" s="11">
        <f>D10</f>
        <v>95.555555555555557</v>
      </c>
      <c r="I5" s="6"/>
      <c r="J5" s="2"/>
      <c r="K5" s="12" t="s">
        <v>15</v>
      </c>
      <c r="L5" s="12">
        <v>2</v>
      </c>
      <c r="M5" s="2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66"/>
      <c r="B6" s="67" t="s">
        <v>16</v>
      </c>
      <c r="C6" s="48" t="s">
        <v>17</v>
      </c>
      <c r="D6" s="16">
        <f>COUNTA(C11:C111)</f>
        <v>45</v>
      </c>
      <c r="E6" s="48" t="s">
        <v>18</v>
      </c>
      <c r="F6" s="16">
        <f>COUNTA(E11:E111)</f>
        <v>45</v>
      </c>
      <c r="G6" s="4" t="s">
        <v>19</v>
      </c>
      <c r="H6" s="17">
        <f>F10</f>
        <v>95.555555555555557</v>
      </c>
      <c r="I6" s="6"/>
      <c r="J6" s="2"/>
      <c r="K6" s="18" t="s">
        <v>20</v>
      </c>
      <c r="L6" s="18">
        <v>1</v>
      </c>
      <c r="M6" s="2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66"/>
      <c r="B7" s="67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95.555555555555557</v>
      </c>
      <c r="I7" s="24">
        <v>0.6</v>
      </c>
      <c r="J7" s="2"/>
      <c r="K7" s="25" t="s">
        <v>24</v>
      </c>
      <c r="L7" s="25">
        <v>0</v>
      </c>
      <c r="M7" s="2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66"/>
      <c r="B8" s="67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5">
      <c r="A9" s="66"/>
      <c r="B9" s="67" t="s">
        <v>30</v>
      </c>
      <c r="C9" s="21" t="s">
        <v>64</v>
      </c>
      <c r="D9" s="21">
        <f>COUNTIF(C11:C100,"&gt;="&amp;D8)</f>
        <v>43</v>
      </c>
      <c r="E9" s="21" t="s">
        <v>64</v>
      </c>
      <c r="F9" s="21">
        <f>COUNTIF(E11:E100,"&gt;="&amp;F8)</f>
        <v>43</v>
      </c>
      <c r="G9" s="27"/>
      <c r="H9" s="28"/>
      <c r="I9" s="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 x14ac:dyDescent="0.35">
      <c r="A10" s="68"/>
      <c r="B10" s="67" t="s">
        <v>32</v>
      </c>
      <c r="C10" s="21">
        <v>50</v>
      </c>
      <c r="D10" s="21">
        <f>(D9/D6)*100</f>
        <v>95.555555555555557</v>
      </c>
      <c r="E10" s="49">
        <v>50</v>
      </c>
      <c r="F10" s="21">
        <f>(F9/F6)*100</f>
        <v>95.555555555555557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  <c r="W10" s="2"/>
    </row>
    <row r="11" spans="1:23" ht="15.5" x14ac:dyDescent="0.35">
      <c r="A11" s="68">
        <v>1</v>
      </c>
      <c r="B11" s="70">
        <v>170301130001</v>
      </c>
      <c r="C11" s="55">
        <v>48</v>
      </c>
      <c r="D11" s="55"/>
      <c r="E11" s="55">
        <v>45</v>
      </c>
      <c r="F11" s="56"/>
      <c r="G11" s="36" t="s">
        <v>48</v>
      </c>
      <c r="H11" s="4">
        <v>3</v>
      </c>
      <c r="I11" s="4">
        <v>2</v>
      </c>
      <c r="J11" s="5">
        <v>3</v>
      </c>
      <c r="K11" s="5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6">
        <v>2</v>
      </c>
      <c r="U11" s="6">
        <v>0</v>
      </c>
      <c r="V11" s="6">
        <v>3</v>
      </c>
      <c r="W11" s="2"/>
    </row>
    <row r="12" spans="1:23" ht="15.5" x14ac:dyDescent="0.35">
      <c r="A12" s="68">
        <v>2</v>
      </c>
      <c r="B12" s="70">
        <v>170301130002</v>
      </c>
      <c r="C12" s="55">
        <v>42</v>
      </c>
      <c r="D12" s="55"/>
      <c r="E12" s="55">
        <v>42</v>
      </c>
      <c r="F12" s="56"/>
      <c r="G12" s="36" t="s">
        <v>49</v>
      </c>
      <c r="H12" s="52">
        <v>3</v>
      </c>
      <c r="I12" s="52">
        <v>2</v>
      </c>
      <c r="J12" s="5">
        <v>3</v>
      </c>
      <c r="K12" s="5">
        <v>2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6">
        <v>3</v>
      </c>
      <c r="U12" s="6">
        <v>0</v>
      </c>
      <c r="V12" s="6">
        <v>2</v>
      </c>
      <c r="W12" s="2"/>
    </row>
    <row r="13" spans="1:23" ht="15.5" x14ac:dyDescent="0.35">
      <c r="A13" s="68">
        <v>3</v>
      </c>
      <c r="B13" s="70">
        <v>170301130003</v>
      </c>
      <c r="C13" s="55">
        <v>48</v>
      </c>
      <c r="D13" s="55"/>
      <c r="E13" s="55">
        <v>42</v>
      </c>
      <c r="F13" s="56"/>
      <c r="G13" s="36" t="s">
        <v>50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6">
        <v>2</v>
      </c>
      <c r="U13" s="6">
        <v>0</v>
      </c>
      <c r="V13" s="6">
        <v>3</v>
      </c>
      <c r="W13" s="2"/>
    </row>
    <row r="14" spans="1:23" ht="15.5" x14ac:dyDescent="0.35">
      <c r="A14" s="68">
        <v>4</v>
      </c>
      <c r="B14" s="70">
        <v>170301130004</v>
      </c>
      <c r="C14" s="55">
        <v>48</v>
      </c>
      <c r="D14" s="55"/>
      <c r="E14" s="55">
        <v>48</v>
      </c>
      <c r="F14" s="56"/>
      <c r="G14" s="37" t="s">
        <v>51</v>
      </c>
      <c r="H14" s="38">
        <f>AVERAGE(H11:H13)</f>
        <v>2</v>
      </c>
      <c r="I14" s="38">
        <f>AVERAGE(I13)</f>
        <v>0</v>
      </c>
      <c r="J14" s="38">
        <f t="shared" ref="J14:V14" si="0">AVERAGE(J11:J13)</f>
        <v>2</v>
      </c>
      <c r="K14" s="38">
        <f t="shared" si="0"/>
        <v>1.6666666666666667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  <c r="W14" s="2"/>
    </row>
    <row r="15" spans="1:23" ht="15.5" x14ac:dyDescent="0.35">
      <c r="A15" s="68">
        <v>5</v>
      </c>
      <c r="B15" s="70">
        <v>170301130005</v>
      </c>
      <c r="C15" s="55">
        <v>42</v>
      </c>
      <c r="D15" s="55"/>
      <c r="E15" s="55">
        <v>40</v>
      </c>
      <c r="F15" s="56"/>
      <c r="G15" s="39" t="s">
        <v>52</v>
      </c>
      <c r="H15" s="40">
        <f>(56.25*H14)/100</f>
        <v>1.125</v>
      </c>
      <c r="I15" s="40">
        <f t="shared" ref="I15:V15" si="1">(56.25*I14)/100</f>
        <v>0</v>
      </c>
      <c r="J15" s="40">
        <f t="shared" si="1"/>
        <v>1.125</v>
      </c>
      <c r="K15" s="40">
        <f t="shared" si="1"/>
        <v>0.9375</v>
      </c>
      <c r="L15" s="40">
        <f t="shared" si="1"/>
        <v>0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2"/>
    </row>
    <row r="16" spans="1:23" x14ac:dyDescent="0.35">
      <c r="A16" s="68">
        <v>6</v>
      </c>
      <c r="B16" s="70">
        <v>170301130006</v>
      </c>
      <c r="C16" s="55">
        <v>42</v>
      </c>
      <c r="D16" s="55"/>
      <c r="E16" s="55">
        <v>43</v>
      </c>
      <c r="F16" s="56"/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5">
      <c r="A17" s="68">
        <v>7</v>
      </c>
      <c r="B17" s="70">
        <v>170301130008</v>
      </c>
      <c r="C17" s="55">
        <v>48</v>
      </c>
      <c r="D17" s="55"/>
      <c r="E17" s="55">
        <v>43</v>
      </c>
      <c r="F17" s="56"/>
      <c r="G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5">
      <c r="A18" s="68">
        <v>8</v>
      </c>
      <c r="B18" s="70">
        <v>170301130010</v>
      </c>
      <c r="C18" s="55">
        <v>42</v>
      </c>
      <c r="D18" s="55"/>
      <c r="E18" s="55">
        <v>40</v>
      </c>
      <c r="F18" s="56"/>
      <c r="G18" s="2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5">
      <c r="A19" s="68">
        <v>9</v>
      </c>
      <c r="B19" s="70">
        <v>170301130011</v>
      </c>
      <c r="C19" s="55">
        <v>42</v>
      </c>
      <c r="D19" s="55"/>
      <c r="E19" s="55">
        <v>40</v>
      </c>
      <c r="F19" s="56"/>
      <c r="G19" s="2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5">
      <c r="A20" s="68">
        <v>10</v>
      </c>
      <c r="B20" s="70">
        <v>170301130012</v>
      </c>
      <c r="C20" s="55">
        <v>48</v>
      </c>
      <c r="D20" s="55"/>
      <c r="E20" s="55">
        <v>42</v>
      </c>
      <c r="F20" s="56"/>
      <c r="G20" s="27"/>
      <c r="H20" s="2"/>
      <c r="I20" s="2"/>
      <c r="J20" s="28"/>
      <c r="K20" s="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5">
      <c r="A21" s="68">
        <v>11</v>
      </c>
      <c r="B21" s="70">
        <v>170301130013</v>
      </c>
      <c r="C21" s="55">
        <v>48</v>
      </c>
      <c r="D21" s="55"/>
      <c r="E21" s="55">
        <v>42</v>
      </c>
      <c r="F21" s="56"/>
      <c r="G21" s="27"/>
      <c r="H21" s="41"/>
      <c r="I21" s="114"/>
      <c r="J21" s="114"/>
      <c r="K21" s="2"/>
      <c r="L21" s="2"/>
      <c r="M21" s="28"/>
      <c r="N21" s="28"/>
      <c r="O21" s="28"/>
      <c r="P21" s="28"/>
      <c r="Q21" s="28"/>
      <c r="R21" s="2"/>
      <c r="S21" s="2"/>
      <c r="T21" s="2"/>
      <c r="U21" s="2"/>
      <c r="V21" s="2"/>
      <c r="W21" s="2"/>
    </row>
    <row r="22" spans="1:23" x14ac:dyDescent="0.35">
      <c r="A22" s="68">
        <v>12</v>
      </c>
      <c r="B22" s="70">
        <v>170301130014</v>
      </c>
      <c r="C22" s="55">
        <v>42</v>
      </c>
      <c r="D22" s="55"/>
      <c r="E22" s="55">
        <v>39</v>
      </c>
      <c r="F22" s="56"/>
      <c r="G22" s="27"/>
      <c r="H22" s="42"/>
      <c r="I22" s="43"/>
      <c r="J22" s="43"/>
      <c r="K22" s="2"/>
      <c r="L22" s="2"/>
      <c r="M22" s="28"/>
      <c r="N22" s="28"/>
      <c r="O22" s="28"/>
      <c r="P22" s="28"/>
      <c r="Q22" s="28"/>
      <c r="R22" s="2"/>
      <c r="S22" s="2"/>
      <c r="T22" s="2"/>
      <c r="U22" s="2"/>
      <c r="V22" s="2"/>
      <c r="W22" s="2"/>
    </row>
    <row r="23" spans="1:23" x14ac:dyDescent="0.35">
      <c r="A23" s="68">
        <v>13</v>
      </c>
      <c r="B23" s="70">
        <v>170301130015</v>
      </c>
      <c r="C23" s="55">
        <v>46</v>
      </c>
      <c r="D23" s="55"/>
      <c r="E23" s="55">
        <v>44</v>
      </c>
      <c r="F23" s="56"/>
      <c r="G23" s="27"/>
      <c r="H23" s="27"/>
      <c r="I23" s="2"/>
      <c r="J23" s="2"/>
      <c r="K23" s="2"/>
      <c r="L23" s="2"/>
      <c r="M23" s="2"/>
      <c r="N23" s="28"/>
      <c r="O23" s="28"/>
      <c r="P23" s="28"/>
      <c r="Q23" s="28"/>
      <c r="R23" s="28"/>
      <c r="S23" s="2"/>
      <c r="T23" s="2"/>
      <c r="U23" s="2"/>
      <c r="V23" s="2"/>
      <c r="W23" s="2"/>
    </row>
    <row r="24" spans="1:23" x14ac:dyDescent="0.35">
      <c r="A24" s="68">
        <v>14</v>
      </c>
      <c r="B24" s="70">
        <v>170301130017</v>
      </c>
      <c r="C24" s="55">
        <v>0</v>
      </c>
      <c r="D24" s="55"/>
      <c r="E24" s="55">
        <v>0</v>
      </c>
      <c r="F24" s="56"/>
      <c r="G24" s="27"/>
      <c r="H24" s="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"/>
    </row>
    <row r="25" spans="1:23" ht="15.5" x14ac:dyDescent="0.35">
      <c r="A25" s="68">
        <v>15</v>
      </c>
      <c r="B25" s="70">
        <v>170301130019</v>
      </c>
      <c r="C25" s="55">
        <v>42</v>
      </c>
      <c r="D25" s="55"/>
      <c r="E25" s="55">
        <v>38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"/>
    </row>
    <row r="26" spans="1:23" ht="15.5" x14ac:dyDescent="0.35">
      <c r="A26" s="68">
        <v>16</v>
      </c>
      <c r="B26" s="70">
        <v>170301131020</v>
      </c>
      <c r="C26" s="55">
        <v>42</v>
      </c>
      <c r="D26" s="55"/>
      <c r="E26" s="55">
        <v>40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"/>
    </row>
    <row r="27" spans="1:23" ht="15.5" x14ac:dyDescent="0.35">
      <c r="A27" s="68">
        <v>17</v>
      </c>
      <c r="B27" s="70">
        <v>170301131021</v>
      </c>
      <c r="C27" s="55">
        <v>42</v>
      </c>
      <c r="D27" s="55"/>
      <c r="E27" s="55">
        <v>40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2"/>
    </row>
    <row r="28" spans="1:23" ht="15.5" x14ac:dyDescent="0.35">
      <c r="A28" s="68">
        <v>18</v>
      </c>
      <c r="B28" s="68">
        <v>170301131022</v>
      </c>
      <c r="C28" s="55">
        <v>42</v>
      </c>
      <c r="D28" s="55"/>
      <c r="E28" s="55">
        <v>40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</row>
    <row r="29" spans="1:23" ht="15.5" x14ac:dyDescent="0.35">
      <c r="A29" s="68">
        <v>19</v>
      </c>
      <c r="B29" s="68">
        <v>170301131023</v>
      </c>
      <c r="C29" s="55">
        <v>0</v>
      </c>
      <c r="D29" s="55"/>
      <c r="E29" s="55">
        <v>30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2"/>
    </row>
    <row r="30" spans="1:23" ht="15.5" x14ac:dyDescent="0.35">
      <c r="A30" s="68">
        <v>20</v>
      </c>
      <c r="B30" s="33">
        <v>170101130001</v>
      </c>
      <c r="C30" s="55">
        <v>45</v>
      </c>
      <c r="D30" s="55"/>
      <c r="E30" s="55">
        <v>49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2"/>
    </row>
    <row r="31" spans="1:23" ht="15.5" x14ac:dyDescent="0.35">
      <c r="A31" s="68">
        <v>21</v>
      </c>
      <c r="B31" s="33">
        <v>170101130003</v>
      </c>
      <c r="C31" s="55">
        <v>40</v>
      </c>
      <c r="D31" s="55"/>
      <c r="E31" s="55">
        <v>40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2"/>
    </row>
    <row r="32" spans="1:23" ht="15.5" x14ac:dyDescent="0.35">
      <c r="A32" s="68">
        <v>22</v>
      </c>
      <c r="B32" s="33">
        <v>170101130004</v>
      </c>
      <c r="C32" s="55">
        <v>42</v>
      </c>
      <c r="D32" s="55"/>
      <c r="E32" s="55">
        <v>40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2"/>
    </row>
    <row r="33" spans="1:23" ht="15.5" x14ac:dyDescent="0.35">
      <c r="A33" s="68">
        <v>23</v>
      </c>
      <c r="B33" s="33">
        <v>170101130007</v>
      </c>
      <c r="C33" s="55">
        <v>42</v>
      </c>
      <c r="D33" s="55"/>
      <c r="E33" s="55">
        <v>40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2"/>
    </row>
    <row r="34" spans="1:23" ht="15.5" x14ac:dyDescent="0.35">
      <c r="A34" s="68">
        <v>24</v>
      </c>
      <c r="B34" s="33">
        <v>170101130008</v>
      </c>
      <c r="C34" s="55">
        <v>45</v>
      </c>
      <c r="D34" s="55"/>
      <c r="E34" s="55">
        <v>49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68">
        <v>25</v>
      </c>
      <c r="B35" s="33">
        <v>170101130009</v>
      </c>
      <c r="C35" s="55">
        <v>41</v>
      </c>
      <c r="D35" s="55"/>
      <c r="E35" s="55">
        <v>40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2"/>
    </row>
    <row r="36" spans="1:23" x14ac:dyDescent="0.35">
      <c r="A36" s="68">
        <v>26</v>
      </c>
      <c r="B36" s="33">
        <v>170101130011</v>
      </c>
      <c r="C36" s="55">
        <v>45</v>
      </c>
      <c r="D36" s="55"/>
      <c r="E36" s="55">
        <v>48</v>
      </c>
      <c r="F36" s="56"/>
      <c r="G36" s="2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35">
      <c r="A37" s="68">
        <v>27</v>
      </c>
      <c r="B37" s="33">
        <v>170101130012</v>
      </c>
      <c r="C37" s="55">
        <v>35</v>
      </c>
      <c r="D37" s="55"/>
      <c r="E37" s="55">
        <v>36</v>
      </c>
      <c r="F37" s="56"/>
      <c r="G37" s="2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 x14ac:dyDescent="0.35">
      <c r="A38" s="68">
        <v>28</v>
      </c>
      <c r="B38" s="33">
        <v>170101130013</v>
      </c>
      <c r="C38" s="55">
        <v>45</v>
      </c>
      <c r="D38" s="55"/>
      <c r="E38" s="55">
        <v>49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2"/>
    </row>
    <row r="39" spans="1:23" ht="15.5" x14ac:dyDescent="0.35">
      <c r="A39" s="68">
        <v>29</v>
      </c>
      <c r="B39" s="33">
        <v>170101130014</v>
      </c>
      <c r="C39" s="55">
        <v>40</v>
      </c>
      <c r="D39" s="55"/>
      <c r="E39" s="55">
        <v>40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2"/>
    </row>
    <row r="40" spans="1:23" ht="15.5" x14ac:dyDescent="0.35">
      <c r="A40" s="68">
        <v>30</v>
      </c>
      <c r="B40" s="33">
        <v>170101130015</v>
      </c>
      <c r="C40" s="55">
        <v>41</v>
      </c>
      <c r="D40" s="55"/>
      <c r="E40" s="55">
        <v>40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2"/>
    </row>
    <row r="41" spans="1:23" ht="15.5" x14ac:dyDescent="0.35">
      <c r="A41" s="68">
        <v>31</v>
      </c>
      <c r="B41" s="33">
        <v>170101130016</v>
      </c>
      <c r="C41" s="55">
        <v>45</v>
      </c>
      <c r="D41" s="55"/>
      <c r="E41" s="55">
        <v>48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2"/>
    </row>
    <row r="42" spans="1:23" ht="15.5" x14ac:dyDescent="0.35">
      <c r="A42" s="68">
        <v>32</v>
      </c>
      <c r="B42" s="33">
        <v>170101130017</v>
      </c>
      <c r="C42" s="55">
        <v>45</v>
      </c>
      <c r="D42" s="55"/>
      <c r="E42" s="55">
        <v>49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2"/>
    </row>
    <row r="43" spans="1:23" ht="15.5" x14ac:dyDescent="0.35">
      <c r="A43" s="68">
        <v>33</v>
      </c>
      <c r="B43" s="33">
        <v>170101130018</v>
      </c>
      <c r="C43" s="55">
        <v>45</v>
      </c>
      <c r="D43" s="55"/>
      <c r="E43" s="55">
        <v>49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2"/>
    </row>
    <row r="44" spans="1:23" ht="15.5" x14ac:dyDescent="0.35">
      <c r="A44" s="68">
        <v>34</v>
      </c>
      <c r="B44" s="33">
        <v>170101130025</v>
      </c>
      <c r="C44" s="55">
        <v>35</v>
      </c>
      <c r="D44" s="55"/>
      <c r="E44" s="55">
        <v>36</v>
      </c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2"/>
    </row>
    <row r="45" spans="1:23" ht="15.5" x14ac:dyDescent="0.35">
      <c r="A45" s="68">
        <v>35</v>
      </c>
      <c r="B45" s="33">
        <v>170101130026</v>
      </c>
      <c r="C45" s="55">
        <v>45</v>
      </c>
      <c r="D45" s="55"/>
      <c r="E45" s="55">
        <v>49</v>
      </c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2"/>
    </row>
    <row r="46" spans="1:23" ht="15.5" x14ac:dyDescent="0.35">
      <c r="A46" s="68">
        <v>36</v>
      </c>
      <c r="B46" s="33">
        <v>170101130027</v>
      </c>
      <c r="C46" s="55">
        <v>35</v>
      </c>
      <c r="D46" s="55"/>
      <c r="E46" s="55">
        <v>0</v>
      </c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2"/>
    </row>
    <row r="47" spans="1:23" ht="15.5" x14ac:dyDescent="0.35">
      <c r="A47" s="68">
        <v>37</v>
      </c>
      <c r="B47" s="33">
        <v>170101130028</v>
      </c>
      <c r="C47" s="55">
        <v>41</v>
      </c>
      <c r="D47" s="55"/>
      <c r="E47" s="55">
        <v>40</v>
      </c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2"/>
    </row>
    <row r="48" spans="1:23" ht="15.5" x14ac:dyDescent="0.35">
      <c r="A48" s="68">
        <v>38</v>
      </c>
      <c r="B48" s="33">
        <v>170101130029</v>
      </c>
      <c r="C48" s="55">
        <v>43</v>
      </c>
      <c r="D48" s="55"/>
      <c r="E48" s="55">
        <v>42</v>
      </c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2"/>
    </row>
    <row r="49" spans="1:23" x14ac:dyDescent="0.35">
      <c r="A49" s="68">
        <v>39</v>
      </c>
      <c r="B49" s="33">
        <v>170101130031</v>
      </c>
      <c r="C49" s="55">
        <v>40</v>
      </c>
      <c r="D49" s="55"/>
      <c r="E49" s="55">
        <v>40</v>
      </c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2"/>
    </row>
    <row r="50" spans="1:23" x14ac:dyDescent="0.35">
      <c r="A50" s="68">
        <v>40</v>
      </c>
      <c r="B50" s="33">
        <v>170101130032</v>
      </c>
      <c r="C50" s="55">
        <v>41</v>
      </c>
      <c r="D50" s="55"/>
      <c r="E50" s="55">
        <v>40</v>
      </c>
      <c r="F50" s="56"/>
      <c r="G50" s="2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35">
      <c r="A51" s="68">
        <v>41</v>
      </c>
      <c r="B51" s="33">
        <v>170101130033</v>
      </c>
      <c r="C51" s="55">
        <v>35</v>
      </c>
      <c r="D51" s="55"/>
      <c r="E51" s="55">
        <v>36</v>
      </c>
      <c r="F51" s="56"/>
      <c r="G51" s="2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 x14ac:dyDescent="0.35">
      <c r="A52" s="68">
        <v>42</v>
      </c>
      <c r="B52" s="33">
        <v>170101130035</v>
      </c>
      <c r="C52" s="55">
        <v>45</v>
      </c>
      <c r="D52" s="55"/>
      <c r="E52" s="55">
        <v>48</v>
      </c>
      <c r="F52" s="56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2"/>
    </row>
    <row r="53" spans="1:23" ht="15.5" x14ac:dyDescent="0.35">
      <c r="A53" s="68">
        <v>43</v>
      </c>
      <c r="B53" s="33">
        <v>170101130036</v>
      </c>
      <c r="C53" s="55">
        <v>35</v>
      </c>
      <c r="D53" s="55"/>
      <c r="E53" s="55">
        <v>40</v>
      </c>
      <c r="F53" s="56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2"/>
    </row>
    <row r="54" spans="1:23" ht="15.5" x14ac:dyDescent="0.35">
      <c r="A54" s="68">
        <v>44</v>
      </c>
      <c r="B54" s="33">
        <v>170101130037</v>
      </c>
      <c r="C54" s="55">
        <v>41</v>
      </c>
      <c r="D54" s="55"/>
      <c r="E54" s="55">
        <v>42</v>
      </c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2"/>
    </row>
    <row r="55" spans="1:23" ht="15.5" x14ac:dyDescent="0.35">
      <c r="A55" s="68">
        <v>45</v>
      </c>
      <c r="B55" s="33">
        <v>170101130038</v>
      </c>
      <c r="C55" s="55">
        <v>45</v>
      </c>
      <c r="D55" s="55"/>
      <c r="E55" s="55">
        <v>49</v>
      </c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J8" sqref="J8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197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198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199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19</v>
      </c>
      <c r="E6" s="92" t="s">
        <v>18</v>
      </c>
      <c r="F6" s="16">
        <f>COUNTA(E11:E111)</f>
        <v>19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64</v>
      </c>
      <c r="D9" s="93">
        <f>COUNTIF(C11:C100,"&gt;="&amp;D8)</f>
        <v>19</v>
      </c>
      <c r="E9" s="93" t="s">
        <v>64</v>
      </c>
      <c r="F9" s="93">
        <f>COUNTIF(E11:E100,"&gt;="&amp;F8)</f>
        <v>19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63">
        <v>41</v>
      </c>
      <c r="D11" s="63"/>
      <c r="E11" s="63">
        <v>48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170301130006</v>
      </c>
      <c r="C12" s="63">
        <v>38</v>
      </c>
      <c r="D12" s="63"/>
      <c r="E12" s="63">
        <v>49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170301130015</v>
      </c>
      <c r="C13" s="63">
        <v>39</v>
      </c>
      <c r="D13" s="63"/>
      <c r="E13" s="63">
        <v>47</v>
      </c>
      <c r="F13" s="64"/>
      <c r="G13" s="37" t="s">
        <v>51</v>
      </c>
      <c r="H13" s="38">
        <f>AVERAGE(H11:H12)</f>
        <v>3</v>
      </c>
      <c r="I13" s="38">
        <f t="shared" ref="I13:V13" si="0">AVERAGE(I11:I12)</f>
        <v>3</v>
      </c>
      <c r="J13" s="38">
        <f t="shared" si="0"/>
        <v>3</v>
      </c>
      <c r="K13" s="38">
        <f t="shared" si="0"/>
        <v>0</v>
      </c>
      <c r="L13" s="38">
        <f t="shared" si="0"/>
        <v>3</v>
      </c>
      <c r="M13" s="38">
        <f t="shared" si="0"/>
        <v>0</v>
      </c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2</v>
      </c>
      <c r="U13" s="38">
        <f t="shared" si="0"/>
        <v>0</v>
      </c>
      <c r="V13" s="38">
        <f t="shared" si="0"/>
        <v>2.5</v>
      </c>
      <c r="W13" s="87"/>
    </row>
    <row r="14" spans="1:23" ht="15.5" x14ac:dyDescent="0.35">
      <c r="A14" s="90">
        <v>4</v>
      </c>
      <c r="B14" s="33">
        <v>170301131020</v>
      </c>
      <c r="C14" s="63">
        <v>39</v>
      </c>
      <c r="D14" s="63"/>
      <c r="E14" s="63">
        <v>47</v>
      </c>
      <c r="F14" s="64"/>
      <c r="G14" s="39" t="s">
        <v>52</v>
      </c>
      <c r="H14" s="40">
        <f>(56.25*H13)/100</f>
        <v>1.6875</v>
      </c>
      <c r="I14" s="40">
        <f t="shared" ref="I14:V14" si="1">(56.25*I13)/100</f>
        <v>1.6875</v>
      </c>
      <c r="J14" s="40">
        <f t="shared" si="1"/>
        <v>1.6875</v>
      </c>
      <c r="K14" s="40">
        <f t="shared" si="1"/>
        <v>0</v>
      </c>
      <c r="L14" s="40">
        <f t="shared" si="1"/>
        <v>1.6875</v>
      </c>
      <c r="M14" s="40">
        <f t="shared" si="1"/>
        <v>0</v>
      </c>
      <c r="N14" s="40">
        <f>(56.25*N13)/100</f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38">
        <f>AVERAGE(S12:S12)</f>
        <v>0</v>
      </c>
      <c r="T14" s="38">
        <f>AVERAGE(T12:T12)</f>
        <v>2</v>
      </c>
      <c r="U14" s="40">
        <f t="shared" si="1"/>
        <v>0</v>
      </c>
      <c r="V14" s="40">
        <f t="shared" si="1"/>
        <v>1.40625</v>
      </c>
      <c r="W14" s="87"/>
    </row>
    <row r="15" spans="1:23" x14ac:dyDescent="0.35">
      <c r="A15" s="90">
        <v>5</v>
      </c>
      <c r="B15" s="33">
        <v>170301130004</v>
      </c>
      <c r="C15" s="63">
        <v>44</v>
      </c>
      <c r="D15" s="63"/>
      <c r="E15" s="63">
        <v>49</v>
      </c>
      <c r="F15" s="64"/>
      <c r="G15" s="90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x14ac:dyDescent="0.35">
      <c r="A16" s="90">
        <v>6</v>
      </c>
      <c r="B16" s="33">
        <v>170101130029</v>
      </c>
      <c r="C16" s="63">
        <v>34</v>
      </c>
      <c r="D16" s="63"/>
      <c r="E16" s="63">
        <v>40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170101130032</v>
      </c>
      <c r="C17" s="63">
        <v>34</v>
      </c>
      <c r="D17" s="63"/>
      <c r="E17" s="63">
        <v>39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170101130033</v>
      </c>
      <c r="C18" s="63">
        <v>30</v>
      </c>
      <c r="D18" s="63"/>
      <c r="E18" s="63">
        <v>45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170101130012</v>
      </c>
      <c r="C19" s="63">
        <v>38</v>
      </c>
      <c r="D19" s="63"/>
      <c r="E19" s="63">
        <v>43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170101130013</v>
      </c>
      <c r="C20" s="63">
        <v>41</v>
      </c>
      <c r="D20" s="63"/>
      <c r="E20" s="63">
        <v>39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170101130014</v>
      </c>
      <c r="C21" s="63">
        <v>39</v>
      </c>
      <c r="D21" s="63"/>
      <c r="E21" s="63">
        <v>43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170101130016</v>
      </c>
      <c r="C22" s="63">
        <v>39</v>
      </c>
      <c r="D22" s="63"/>
      <c r="E22" s="63">
        <v>48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170101130025</v>
      </c>
      <c r="C23" s="63">
        <v>41</v>
      </c>
      <c r="D23" s="63"/>
      <c r="E23" s="63">
        <v>46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170101130036</v>
      </c>
      <c r="C24" s="63">
        <v>41</v>
      </c>
      <c r="D24" s="63"/>
      <c r="E24" s="63">
        <v>42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170101130037</v>
      </c>
      <c r="C25" s="63">
        <v>40</v>
      </c>
      <c r="D25" s="63"/>
      <c r="E25" s="63">
        <v>46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170101130001</v>
      </c>
      <c r="C26" s="95">
        <v>42</v>
      </c>
      <c r="D26" s="95"/>
      <c r="E26" s="95">
        <v>53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170101130008</v>
      </c>
      <c r="C27" s="95">
        <v>42</v>
      </c>
      <c r="D27" s="95"/>
      <c r="E27" s="95">
        <v>52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170101130026</v>
      </c>
      <c r="C28" s="95">
        <v>41</v>
      </c>
      <c r="D28" s="95"/>
      <c r="E28" s="95">
        <v>49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170101130038</v>
      </c>
      <c r="C29" s="95">
        <v>41</v>
      </c>
      <c r="D29" s="95"/>
      <c r="E29" s="95">
        <v>52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sqref="A1:W36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200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201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202</v>
      </c>
      <c r="B5" s="116"/>
      <c r="C5" s="116"/>
      <c r="D5" s="116"/>
      <c r="E5" s="116"/>
      <c r="F5" s="3"/>
      <c r="G5" s="4" t="s">
        <v>14</v>
      </c>
      <c r="H5" s="11">
        <f>D10</f>
        <v>80.769230769230774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26</v>
      </c>
      <c r="E6" s="92" t="s">
        <v>18</v>
      </c>
      <c r="F6" s="16">
        <f>COUNTA(E11:E111)</f>
        <v>26</v>
      </c>
      <c r="G6" s="4" t="s">
        <v>19</v>
      </c>
      <c r="H6" s="17">
        <f>F10</f>
        <v>88.461538461538453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84.615384615384613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71</v>
      </c>
      <c r="D9" s="93">
        <f>COUNTIF(C11:C100,"&gt;="&amp;D8)</f>
        <v>21</v>
      </c>
      <c r="E9" s="93" t="s">
        <v>71</v>
      </c>
      <c r="F9" s="93">
        <f>COUNTIF(E11:E100,"&gt;="&amp;F8)</f>
        <v>23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80.769230769230774</v>
      </c>
      <c r="E10" s="94">
        <v>50</v>
      </c>
      <c r="F10" s="93">
        <f>(F9/F6)*100</f>
        <v>88.461538461538453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170101130003</v>
      </c>
      <c r="C11" s="50">
        <v>40</v>
      </c>
      <c r="D11" s="50"/>
      <c r="E11" s="50">
        <v>37</v>
      </c>
      <c r="F11" s="51"/>
      <c r="G11" s="36" t="s">
        <v>48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4">
        <v>2</v>
      </c>
      <c r="N11" s="99">
        <v>0</v>
      </c>
      <c r="O11" s="4">
        <v>3</v>
      </c>
      <c r="P11" s="4">
        <v>3</v>
      </c>
      <c r="Q11" s="99">
        <v>0</v>
      </c>
      <c r="R11" s="4">
        <v>3</v>
      </c>
      <c r="S11" s="99">
        <v>0</v>
      </c>
      <c r="T11" s="99">
        <v>1</v>
      </c>
      <c r="U11" s="99">
        <v>0</v>
      </c>
      <c r="V11" s="99">
        <v>1</v>
      </c>
      <c r="W11" s="87"/>
    </row>
    <row r="12" spans="1:23" ht="15.5" x14ac:dyDescent="0.35">
      <c r="A12" s="90">
        <v>2</v>
      </c>
      <c r="B12" s="33">
        <v>170101130004</v>
      </c>
      <c r="C12" s="50">
        <v>43</v>
      </c>
      <c r="D12" s="50"/>
      <c r="E12" s="50">
        <v>39</v>
      </c>
      <c r="F12" s="51"/>
      <c r="G12" s="36" t="s">
        <v>49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7">
        <v>3</v>
      </c>
      <c r="N12" s="99">
        <v>0</v>
      </c>
      <c r="O12" s="97">
        <v>2</v>
      </c>
      <c r="P12" s="97">
        <v>1</v>
      </c>
      <c r="Q12" s="99">
        <v>0</v>
      </c>
      <c r="R12" s="97">
        <v>1</v>
      </c>
      <c r="S12" s="99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170101130005</v>
      </c>
      <c r="C13" s="50">
        <v>0</v>
      </c>
      <c r="D13" s="50"/>
      <c r="E13" s="50">
        <v>0</v>
      </c>
      <c r="F13" s="51"/>
      <c r="G13" s="36" t="s">
        <v>50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7">
        <v>1</v>
      </c>
      <c r="N13" s="99">
        <v>0</v>
      </c>
      <c r="O13" s="97">
        <v>2</v>
      </c>
      <c r="P13" s="97">
        <v>1</v>
      </c>
      <c r="Q13" s="99">
        <v>0</v>
      </c>
      <c r="R13" s="97">
        <v>1</v>
      </c>
      <c r="S13" s="99">
        <v>0</v>
      </c>
      <c r="T13" s="99">
        <v>2</v>
      </c>
      <c r="U13" s="99">
        <v>0</v>
      </c>
      <c r="V13" s="99">
        <v>1</v>
      </c>
      <c r="W13" s="87"/>
    </row>
    <row r="14" spans="1:23" ht="15.5" x14ac:dyDescent="0.35">
      <c r="A14" s="90">
        <v>4</v>
      </c>
      <c r="B14" s="33">
        <v>170101130007</v>
      </c>
      <c r="C14" s="50">
        <v>44</v>
      </c>
      <c r="D14" s="50"/>
      <c r="E14" s="50">
        <v>38</v>
      </c>
      <c r="F14" s="51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 t="shared" si="0"/>
        <v>0</v>
      </c>
      <c r="L14" s="38">
        <f t="shared" si="0"/>
        <v>0</v>
      </c>
      <c r="M14" s="38">
        <f t="shared" si="0"/>
        <v>2</v>
      </c>
      <c r="N14" s="38">
        <f t="shared" si="0"/>
        <v>0</v>
      </c>
      <c r="O14" s="38">
        <f t="shared" si="0"/>
        <v>2.3333333333333335</v>
      </c>
      <c r="P14" s="38">
        <f t="shared" si="0"/>
        <v>1.6666666666666667</v>
      </c>
      <c r="Q14" s="38">
        <f t="shared" si="0"/>
        <v>0</v>
      </c>
      <c r="R14" s="38">
        <f t="shared" si="0"/>
        <v>1.6666666666666667</v>
      </c>
      <c r="S14" s="38">
        <f t="shared" si="0"/>
        <v>0</v>
      </c>
      <c r="T14" s="38">
        <f t="shared" si="0"/>
        <v>1.6666666666666667</v>
      </c>
      <c r="U14" s="38">
        <f t="shared" si="0"/>
        <v>0</v>
      </c>
      <c r="V14" s="38">
        <f t="shared" si="0"/>
        <v>1.3333333333333333</v>
      </c>
      <c r="W14" s="87"/>
    </row>
    <row r="15" spans="1:23" ht="15.5" x14ac:dyDescent="0.35">
      <c r="A15" s="90">
        <v>5</v>
      </c>
      <c r="B15" s="33">
        <v>170101130009</v>
      </c>
      <c r="C15" s="50">
        <v>40</v>
      </c>
      <c r="D15" s="50"/>
      <c r="E15" s="50">
        <v>35</v>
      </c>
      <c r="F15" s="51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1.125</v>
      </c>
      <c r="N15" s="40">
        <f>(56.25*N14)/100</f>
        <v>0</v>
      </c>
      <c r="O15" s="40">
        <f t="shared" si="1"/>
        <v>1.3125</v>
      </c>
      <c r="P15" s="40">
        <f t="shared" si="1"/>
        <v>0.9375</v>
      </c>
      <c r="Q15" s="40">
        <f t="shared" si="1"/>
        <v>0</v>
      </c>
      <c r="R15" s="40">
        <f t="shared" si="1"/>
        <v>0.9375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0.75</v>
      </c>
      <c r="W15" s="87"/>
    </row>
    <row r="16" spans="1:23" x14ac:dyDescent="0.35">
      <c r="A16" s="90">
        <v>6</v>
      </c>
      <c r="B16" s="33">
        <v>170101130011</v>
      </c>
      <c r="C16" s="50">
        <v>40</v>
      </c>
      <c r="D16" s="50"/>
      <c r="E16" s="50">
        <v>34</v>
      </c>
      <c r="F16" s="51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170101130012</v>
      </c>
      <c r="C17" s="50">
        <v>44</v>
      </c>
      <c r="D17" s="50"/>
      <c r="E17" s="50">
        <v>39</v>
      </c>
      <c r="F17" s="51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170101130013</v>
      </c>
      <c r="C18" s="50">
        <v>43</v>
      </c>
      <c r="D18" s="50"/>
      <c r="E18" s="50">
        <v>32</v>
      </c>
      <c r="F18" s="51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170101130014</v>
      </c>
      <c r="C19" s="50">
        <v>40</v>
      </c>
      <c r="D19" s="50"/>
      <c r="E19" s="50">
        <v>37</v>
      </c>
      <c r="F19" s="51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170101130015</v>
      </c>
      <c r="C20" s="50">
        <v>44</v>
      </c>
      <c r="D20" s="50"/>
      <c r="E20" s="50">
        <v>39</v>
      </c>
      <c r="F20" s="51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170101130017</v>
      </c>
      <c r="C21" s="50">
        <v>40</v>
      </c>
      <c r="D21" s="50"/>
      <c r="E21" s="50">
        <v>32</v>
      </c>
      <c r="F21" s="51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170101130018</v>
      </c>
      <c r="C22" s="50">
        <v>39</v>
      </c>
      <c r="D22" s="50"/>
      <c r="E22" s="50">
        <v>34</v>
      </c>
      <c r="F22" s="51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170101130019</v>
      </c>
      <c r="C23" s="50">
        <v>0</v>
      </c>
      <c r="D23" s="50"/>
      <c r="E23" s="50">
        <v>0</v>
      </c>
      <c r="F23" s="51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170101130020</v>
      </c>
      <c r="C24" s="50">
        <v>43</v>
      </c>
      <c r="D24" s="50"/>
      <c r="E24" s="50">
        <v>35</v>
      </c>
      <c r="F24" s="51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170101130036</v>
      </c>
      <c r="C25" s="50">
        <v>40</v>
      </c>
      <c r="D25" s="50"/>
      <c r="E25" s="50">
        <v>34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170101130037</v>
      </c>
      <c r="C26" s="50">
        <v>44</v>
      </c>
      <c r="D26" s="50"/>
      <c r="E26" s="50">
        <v>37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170101130038</v>
      </c>
      <c r="C27" s="50">
        <v>44</v>
      </c>
      <c r="D27" s="50"/>
      <c r="E27" s="50">
        <v>38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170101130001</v>
      </c>
      <c r="C28" s="50">
        <v>36</v>
      </c>
      <c r="D28" s="50"/>
      <c r="E28" s="50">
        <v>38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170101130008</v>
      </c>
      <c r="C29" s="50">
        <v>35</v>
      </c>
      <c r="D29" s="50"/>
      <c r="E29" s="50">
        <v>38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170101130016</v>
      </c>
      <c r="C30" s="50">
        <v>28</v>
      </c>
      <c r="D30" s="50"/>
      <c r="E30" s="50">
        <v>42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170101130025</v>
      </c>
      <c r="C31" s="50">
        <v>37</v>
      </c>
      <c r="D31" s="50"/>
      <c r="E31" s="50">
        <v>34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170101130026</v>
      </c>
      <c r="C32" s="50">
        <v>39</v>
      </c>
      <c r="D32" s="50"/>
      <c r="E32" s="50">
        <v>36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170101130027</v>
      </c>
      <c r="C33" s="50">
        <v>0</v>
      </c>
      <c r="D33" s="50"/>
      <c r="E33" s="50">
        <v>0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170101130029</v>
      </c>
      <c r="C34" s="50">
        <v>25</v>
      </c>
      <c r="D34" s="50"/>
      <c r="E34" s="50">
        <v>38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170101130032</v>
      </c>
      <c r="C35" s="50">
        <v>22</v>
      </c>
      <c r="D35" s="50"/>
      <c r="E35" s="50">
        <v>42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170101130033</v>
      </c>
      <c r="C36" s="50">
        <v>37</v>
      </c>
      <c r="D36" s="50"/>
      <c r="E36" s="50">
        <v>46</v>
      </c>
      <c r="F36" s="51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sqref="A1:W66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203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204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205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56</v>
      </c>
      <c r="E6" s="92" t="s">
        <v>18</v>
      </c>
      <c r="F6" s="16">
        <f>COUNTA(E11:E111)</f>
        <v>56</v>
      </c>
      <c r="G6" s="4" t="s">
        <v>19</v>
      </c>
      <c r="H6" s="17">
        <f>F10</f>
        <v>39.285714285714285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69.642857142857139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64</v>
      </c>
      <c r="D9" s="93">
        <f>COUNTIF(C11:C100,"&gt;="&amp;D8)</f>
        <v>56</v>
      </c>
      <c r="E9" s="93" t="s">
        <v>64</v>
      </c>
      <c r="F9" s="93">
        <f>COUNTIF(E11:E100,"&gt;="&amp;F8)</f>
        <v>22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39.285714285714285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63">
        <v>48</v>
      </c>
      <c r="D11" s="63"/>
      <c r="E11" s="63">
        <v>57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170301130003</v>
      </c>
      <c r="C12" s="63">
        <v>35</v>
      </c>
      <c r="D12" s="63"/>
      <c r="E12" s="63">
        <v>44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170301130004</v>
      </c>
      <c r="C13" s="63">
        <v>48</v>
      </c>
      <c r="D13" s="63"/>
      <c r="E13" s="63">
        <v>61</v>
      </c>
      <c r="F13" s="64"/>
      <c r="G13" s="37" t="s">
        <v>51</v>
      </c>
      <c r="H13" s="38">
        <f>AVERAGE(H11:H12)</f>
        <v>3</v>
      </c>
      <c r="I13" s="38">
        <f t="shared" ref="I13:V13" si="0">AVERAGE(I11:I12)</f>
        <v>3</v>
      </c>
      <c r="J13" s="38">
        <f t="shared" si="0"/>
        <v>3</v>
      </c>
      <c r="K13" s="38">
        <f t="shared" si="0"/>
        <v>0</v>
      </c>
      <c r="L13" s="38">
        <f t="shared" si="0"/>
        <v>3</v>
      </c>
      <c r="M13" s="38">
        <f t="shared" si="0"/>
        <v>0</v>
      </c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2.5</v>
      </c>
      <c r="U13" s="38">
        <f t="shared" si="0"/>
        <v>0</v>
      </c>
      <c r="V13" s="38">
        <f t="shared" si="0"/>
        <v>2.5</v>
      </c>
      <c r="W13" s="87"/>
    </row>
    <row r="14" spans="1:23" ht="15.5" x14ac:dyDescent="0.35">
      <c r="A14" s="90">
        <v>4</v>
      </c>
      <c r="B14" s="33">
        <v>170301130006</v>
      </c>
      <c r="C14" s="63">
        <v>45</v>
      </c>
      <c r="D14" s="63"/>
      <c r="E14" s="63">
        <v>51</v>
      </c>
      <c r="F14" s="64"/>
      <c r="G14" s="39" t="s">
        <v>52</v>
      </c>
      <c r="H14" s="40">
        <f>(56.25*H13)/100</f>
        <v>1.6875</v>
      </c>
      <c r="I14" s="40">
        <f t="shared" ref="I14:V14" si="1">(56.25*I13)/100</f>
        <v>1.6875</v>
      </c>
      <c r="J14" s="40">
        <f t="shared" si="1"/>
        <v>1.6875</v>
      </c>
      <c r="K14" s="40">
        <f t="shared" si="1"/>
        <v>0</v>
      </c>
      <c r="L14" s="40">
        <f t="shared" si="1"/>
        <v>1.6875</v>
      </c>
      <c r="M14" s="40">
        <f t="shared" si="1"/>
        <v>0</v>
      </c>
      <c r="N14" s="40">
        <f>(56.25*N13)/100</f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38">
        <f>AVERAGE(S12:S12)</f>
        <v>0</v>
      </c>
      <c r="T14" s="38">
        <f>AVERAGE(T12:T12)</f>
        <v>3</v>
      </c>
      <c r="U14" s="40">
        <f t="shared" si="1"/>
        <v>0</v>
      </c>
      <c r="V14" s="40">
        <f t="shared" si="1"/>
        <v>1.40625</v>
      </c>
      <c r="W14" s="87"/>
    </row>
    <row r="15" spans="1:23" x14ac:dyDescent="0.35">
      <c r="A15" s="90">
        <v>5</v>
      </c>
      <c r="B15" s="33">
        <v>170301130008</v>
      </c>
      <c r="C15" s="63">
        <v>37</v>
      </c>
      <c r="D15" s="63"/>
      <c r="E15" s="63">
        <v>49</v>
      </c>
      <c r="F15" s="64"/>
      <c r="G15" s="90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x14ac:dyDescent="0.35">
      <c r="A16" s="90">
        <v>6</v>
      </c>
      <c r="B16" s="33">
        <v>170301130012</v>
      </c>
      <c r="C16" s="63">
        <v>43</v>
      </c>
      <c r="D16" s="63"/>
      <c r="E16" s="63">
        <v>50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170301130015</v>
      </c>
      <c r="C17" s="63">
        <v>40</v>
      </c>
      <c r="D17" s="63"/>
      <c r="E17" s="63">
        <v>45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170301131020</v>
      </c>
      <c r="C18" s="63">
        <v>36</v>
      </c>
      <c r="D18" s="63"/>
      <c r="E18" s="63">
        <v>41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170301131021</v>
      </c>
      <c r="C19" s="63">
        <v>37</v>
      </c>
      <c r="D19" s="63"/>
      <c r="E19" s="63">
        <v>43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170301130005</v>
      </c>
      <c r="C20" s="63">
        <v>32</v>
      </c>
      <c r="D20" s="63"/>
      <c r="E20" s="63">
        <v>37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170301130011</v>
      </c>
      <c r="C21" s="63">
        <v>36</v>
      </c>
      <c r="D21" s="63"/>
      <c r="E21" s="63">
        <v>39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170301130002</v>
      </c>
      <c r="C22" s="63">
        <v>33</v>
      </c>
      <c r="D22" s="63"/>
      <c r="E22" s="63">
        <v>35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170301130019</v>
      </c>
      <c r="C23" s="63">
        <v>33</v>
      </c>
      <c r="D23" s="63"/>
      <c r="E23" s="63">
        <v>36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170301131022</v>
      </c>
      <c r="C24" s="63">
        <v>35</v>
      </c>
      <c r="D24" s="63"/>
      <c r="E24" s="63">
        <v>37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170101130001</v>
      </c>
      <c r="C25" s="95">
        <v>45</v>
      </c>
      <c r="D25" s="95"/>
      <c r="E25" s="95">
        <v>29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170101130003</v>
      </c>
      <c r="C26" s="95">
        <v>41</v>
      </c>
      <c r="D26" s="95"/>
      <c r="E26" s="95">
        <v>25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170101130004</v>
      </c>
      <c r="C27" s="95">
        <v>42</v>
      </c>
      <c r="D27" s="95"/>
      <c r="E27" s="95">
        <v>22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170101130007</v>
      </c>
      <c r="C28" s="95">
        <v>43</v>
      </c>
      <c r="D28" s="95"/>
      <c r="E28" s="95">
        <v>23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170101130008</v>
      </c>
      <c r="C29" s="95">
        <v>45</v>
      </c>
      <c r="D29" s="95"/>
      <c r="E29" s="95">
        <v>31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170101130009</v>
      </c>
      <c r="C30" s="95">
        <v>42</v>
      </c>
      <c r="D30" s="95"/>
      <c r="E30" s="95">
        <v>22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170101130011</v>
      </c>
      <c r="C31" s="95">
        <v>42</v>
      </c>
      <c r="D31" s="95"/>
      <c r="E31" s="95">
        <v>27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170101130013</v>
      </c>
      <c r="C32" s="95">
        <v>46</v>
      </c>
      <c r="D32" s="95"/>
      <c r="E32" s="95">
        <v>32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170101130014</v>
      </c>
      <c r="C33" s="95">
        <v>42</v>
      </c>
      <c r="D33" s="95"/>
      <c r="E33" s="95">
        <v>22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170101130015</v>
      </c>
      <c r="C34" s="95">
        <v>42</v>
      </c>
      <c r="D34" s="95"/>
      <c r="E34" s="95">
        <v>23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170101130016</v>
      </c>
      <c r="C35" s="95">
        <v>41</v>
      </c>
      <c r="D35" s="95"/>
      <c r="E35" s="95">
        <v>23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170101130017</v>
      </c>
      <c r="C36" s="95">
        <v>47</v>
      </c>
      <c r="D36" s="95"/>
      <c r="E36" s="95">
        <v>34</v>
      </c>
      <c r="F36" s="56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170101130018</v>
      </c>
      <c r="C37" s="95">
        <v>47</v>
      </c>
      <c r="D37" s="95"/>
      <c r="E37" s="95">
        <v>34</v>
      </c>
      <c r="F37" s="56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170101130025</v>
      </c>
      <c r="C38" s="95">
        <v>42</v>
      </c>
      <c r="D38" s="95"/>
      <c r="E38" s="95">
        <v>23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170101130026</v>
      </c>
      <c r="C39" s="95">
        <v>45</v>
      </c>
      <c r="D39" s="95"/>
      <c r="E39" s="95">
        <v>27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170101130031</v>
      </c>
      <c r="C40" s="95">
        <v>38</v>
      </c>
      <c r="D40" s="95"/>
      <c r="E40" s="95">
        <v>21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170101130032</v>
      </c>
      <c r="C41" s="95">
        <v>40</v>
      </c>
      <c r="D41" s="95"/>
      <c r="E41" s="95">
        <v>24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170101130037</v>
      </c>
      <c r="C42" s="95">
        <v>43</v>
      </c>
      <c r="D42" s="95"/>
      <c r="E42" s="95">
        <v>29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90">
        <v>33</v>
      </c>
      <c r="B43" s="33">
        <v>170101130038</v>
      </c>
      <c r="C43" s="95">
        <v>46</v>
      </c>
      <c r="D43" s="95"/>
      <c r="E43" s="95">
        <v>32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170301130010</v>
      </c>
      <c r="C44" s="95">
        <v>37</v>
      </c>
      <c r="D44" s="95"/>
      <c r="E44" s="95">
        <v>21</v>
      </c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90">
        <v>35</v>
      </c>
      <c r="B45" s="33">
        <v>170101130028</v>
      </c>
      <c r="C45" s="95">
        <v>38</v>
      </c>
      <c r="D45" s="95"/>
      <c r="E45" s="95">
        <v>21</v>
      </c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90">
        <v>36</v>
      </c>
      <c r="B46" s="33">
        <v>170301130013</v>
      </c>
      <c r="C46" s="95">
        <v>36</v>
      </c>
      <c r="D46" s="95"/>
      <c r="E46" s="95">
        <v>21</v>
      </c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90">
        <v>37</v>
      </c>
      <c r="B47" s="33">
        <v>170301130014</v>
      </c>
      <c r="C47" s="95">
        <v>31</v>
      </c>
      <c r="D47" s="95"/>
      <c r="E47" s="95">
        <v>23</v>
      </c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90">
        <v>38</v>
      </c>
      <c r="B48" s="33">
        <v>170101130012</v>
      </c>
      <c r="C48" s="95">
        <v>41</v>
      </c>
      <c r="D48" s="95"/>
      <c r="E48" s="95">
        <v>20</v>
      </c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90">
        <v>39</v>
      </c>
      <c r="B49" s="33">
        <v>170101130036</v>
      </c>
      <c r="C49" s="95">
        <v>40</v>
      </c>
      <c r="D49" s="95"/>
      <c r="E49" s="95">
        <v>21</v>
      </c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  <row r="50" spans="1:23" x14ac:dyDescent="0.35">
      <c r="A50" s="90">
        <v>40</v>
      </c>
      <c r="B50" s="33">
        <v>170101130029</v>
      </c>
      <c r="C50" s="95">
        <v>39</v>
      </c>
      <c r="D50" s="95"/>
      <c r="E50" s="95">
        <v>21</v>
      </c>
      <c r="F50" s="56"/>
      <c r="G50" s="90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x14ac:dyDescent="0.35">
      <c r="A51" s="90">
        <v>41</v>
      </c>
      <c r="B51" s="33">
        <v>170301130001</v>
      </c>
      <c r="C51" s="95">
        <v>48</v>
      </c>
      <c r="D51" s="95"/>
      <c r="E51" s="95">
        <v>27</v>
      </c>
      <c r="F51" s="56"/>
      <c r="G51" s="90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ht="15.5" x14ac:dyDescent="0.35">
      <c r="A52" s="90">
        <v>42</v>
      </c>
      <c r="B52" s="33">
        <v>170301130003</v>
      </c>
      <c r="C52" s="95">
        <v>35</v>
      </c>
      <c r="D52" s="95"/>
      <c r="E52" s="95">
        <v>22</v>
      </c>
      <c r="F52" s="56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87"/>
    </row>
    <row r="53" spans="1:23" ht="15.5" x14ac:dyDescent="0.35">
      <c r="A53" s="90">
        <v>43</v>
      </c>
      <c r="B53" s="33">
        <v>170301130004</v>
      </c>
      <c r="C53" s="95">
        <v>48</v>
      </c>
      <c r="D53" s="95"/>
      <c r="E53" s="95">
        <v>31</v>
      </c>
      <c r="F53" s="56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87"/>
    </row>
    <row r="54" spans="1:23" ht="15.5" x14ac:dyDescent="0.35">
      <c r="A54" s="90">
        <v>44</v>
      </c>
      <c r="B54" s="33">
        <v>170101130033</v>
      </c>
      <c r="C54" s="95">
        <v>39</v>
      </c>
      <c r="D54" s="95"/>
      <c r="E54" s="95">
        <v>16</v>
      </c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87"/>
    </row>
    <row r="55" spans="1:23" ht="15.5" x14ac:dyDescent="0.35">
      <c r="A55" s="90">
        <v>45</v>
      </c>
      <c r="B55" s="33">
        <v>170301130006</v>
      </c>
      <c r="C55" s="95">
        <v>45</v>
      </c>
      <c r="D55" s="95"/>
      <c r="E55" s="95">
        <v>23</v>
      </c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87"/>
    </row>
    <row r="56" spans="1:23" ht="15.5" x14ac:dyDescent="0.35">
      <c r="A56" s="90">
        <v>46</v>
      </c>
      <c r="B56" s="33">
        <v>170301130008</v>
      </c>
      <c r="C56" s="95">
        <v>37</v>
      </c>
      <c r="D56" s="95"/>
      <c r="E56" s="95">
        <v>25</v>
      </c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87"/>
    </row>
    <row r="57" spans="1:23" ht="15.5" x14ac:dyDescent="0.35">
      <c r="A57" s="90">
        <v>47</v>
      </c>
      <c r="B57" s="33">
        <v>170301130012</v>
      </c>
      <c r="C57" s="95">
        <v>43</v>
      </c>
      <c r="D57" s="95"/>
      <c r="E57" s="95">
        <v>22</v>
      </c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87"/>
    </row>
    <row r="58" spans="1:23" ht="15.5" x14ac:dyDescent="0.35">
      <c r="A58" s="90">
        <v>48</v>
      </c>
      <c r="B58" s="33">
        <v>170101130035</v>
      </c>
      <c r="C58" s="95">
        <v>38</v>
      </c>
      <c r="D58" s="95"/>
      <c r="E58" s="95">
        <v>15</v>
      </c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87"/>
    </row>
    <row r="59" spans="1:23" ht="15.5" x14ac:dyDescent="0.35">
      <c r="A59" s="90">
        <v>49</v>
      </c>
      <c r="B59" s="33">
        <v>170301130015</v>
      </c>
      <c r="C59" s="95">
        <v>40</v>
      </c>
      <c r="D59" s="95"/>
      <c r="E59" s="95">
        <v>21</v>
      </c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87"/>
    </row>
    <row r="60" spans="1:23" ht="15.5" x14ac:dyDescent="0.35">
      <c r="A60" s="90">
        <v>50</v>
      </c>
      <c r="B60" s="33">
        <v>170301131020</v>
      </c>
      <c r="C60" s="95">
        <v>36</v>
      </c>
      <c r="D60" s="95"/>
      <c r="E60" s="95">
        <v>19</v>
      </c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87"/>
    </row>
    <row r="61" spans="1:23" ht="15.5" x14ac:dyDescent="0.35">
      <c r="A61" s="90">
        <v>51</v>
      </c>
      <c r="B61" s="33">
        <v>170301131021</v>
      </c>
      <c r="C61" s="95">
        <v>37</v>
      </c>
      <c r="D61" s="95"/>
      <c r="E61" s="95">
        <v>20</v>
      </c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87"/>
    </row>
    <row r="62" spans="1:23" ht="15.5" x14ac:dyDescent="0.35">
      <c r="A62" s="90">
        <v>52</v>
      </c>
      <c r="B62" s="33">
        <v>170301130005</v>
      </c>
      <c r="C62" s="95">
        <v>32</v>
      </c>
      <c r="D62" s="95"/>
      <c r="E62" s="95">
        <v>16</v>
      </c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87"/>
    </row>
    <row r="63" spans="1:23" x14ac:dyDescent="0.35">
      <c r="A63" s="90">
        <v>53</v>
      </c>
      <c r="B63" s="33">
        <v>170301130011</v>
      </c>
      <c r="C63" s="95">
        <v>36</v>
      </c>
      <c r="D63" s="95"/>
      <c r="E63" s="95">
        <v>15</v>
      </c>
      <c r="F63" s="56"/>
      <c r="G63" s="90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</row>
    <row r="64" spans="1:23" x14ac:dyDescent="0.35">
      <c r="A64" s="90">
        <v>54</v>
      </c>
      <c r="B64" s="33">
        <v>170301130002</v>
      </c>
      <c r="C64" s="95">
        <v>33</v>
      </c>
      <c r="D64" s="95"/>
      <c r="E64" s="95">
        <v>14</v>
      </c>
      <c r="F64" s="56"/>
      <c r="G64" s="90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</row>
    <row r="65" spans="1:23" x14ac:dyDescent="0.35">
      <c r="A65" s="90">
        <v>55</v>
      </c>
      <c r="B65" s="33">
        <v>170301130019</v>
      </c>
      <c r="C65" s="95">
        <v>33</v>
      </c>
      <c r="D65" s="95"/>
      <c r="E65" s="95">
        <v>14</v>
      </c>
      <c r="F65" s="56"/>
      <c r="G65" s="90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</row>
    <row r="66" spans="1:23" x14ac:dyDescent="0.35">
      <c r="A66" s="90">
        <v>56</v>
      </c>
      <c r="B66" s="33">
        <v>170301131022</v>
      </c>
      <c r="C66" s="95">
        <v>35</v>
      </c>
      <c r="D66" s="95"/>
      <c r="E66" s="95">
        <v>14</v>
      </c>
      <c r="F66" s="56"/>
      <c r="G66" s="90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sqref="A1:W27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206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207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208</v>
      </c>
      <c r="B5" s="116"/>
      <c r="C5" s="116"/>
      <c r="D5" s="116"/>
      <c r="E5" s="116"/>
      <c r="F5" s="3"/>
      <c r="G5" s="4" t="s">
        <v>14</v>
      </c>
      <c r="H5" s="11">
        <f>D10</f>
        <v>94.117647058823522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17</v>
      </c>
      <c r="E6" s="92" t="s">
        <v>18</v>
      </c>
      <c r="F6" s="16">
        <f>COUNTA(E11:E111)</f>
        <v>17</v>
      </c>
      <c r="G6" s="4" t="s">
        <v>19</v>
      </c>
      <c r="H6" s="17">
        <f>66/72*100</f>
        <v>91.666666666666657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92.892156862745082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16</v>
      </c>
      <c r="E9" s="93" t="s">
        <v>31</v>
      </c>
      <c r="F9" s="93">
        <f>COUNTIF(E11:E100,"&gt;="&amp;F8)</f>
        <v>0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94.117647058823522</v>
      </c>
      <c r="E10" s="94">
        <v>50</v>
      </c>
      <c r="F10" s="93">
        <f>(F9/F6)*100</f>
        <v>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73">
        <v>39</v>
      </c>
      <c r="D11" s="73"/>
      <c r="E11" s="73">
        <v>14</v>
      </c>
      <c r="F11" s="74"/>
      <c r="G11" s="36" t="s">
        <v>48</v>
      </c>
      <c r="H11" s="4">
        <v>0</v>
      </c>
      <c r="I11" s="5">
        <v>0</v>
      </c>
      <c r="J11" s="99">
        <v>0</v>
      </c>
      <c r="K11" s="99">
        <v>0</v>
      </c>
      <c r="L11" s="99">
        <v>0</v>
      </c>
      <c r="M11" s="4">
        <v>2</v>
      </c>
      <c r="N11" s="4">
        <v>2</v>
      </c>
      <c r="O11" s="99">
        <v>3</v>
      </c>
      <c r="P11" s="99">
        <v>0</v>
      </c>
      <c r="Q11" s="99">
        <v>0</v>
      </c>
      <c r="R11" s="99">
        <v>0</v>
      </c>
      <c r="S11" s="99">
        <v>1</v>
      </c>
      <c r="T11" s="4">
        <v>2</v>
      </c>
      <c r="U11" s="99">
        <v>0</v>
      </c>
      <c r="V11" s="99">
        <v>1</v>
      </c>
      <c r="W11" s="87"/>
    </row>
    <row r="12" spans="1:23" ht="15.5" x14ac:dyDescent="0.35">
      <c r="A12" s="90">
        <v>2</v>
      </c>
      <c r="B12" s="33">
        <v>170301130002</v>
      </c>
      <c r="C12" s="73">
        <v>34</v>
      </c>
      <c r="D12" s="73"/>
      <c r="E12" s="73">
        <v>8</v>
      </c>
      <c r="F12" s="74"/>
      <c r="G12" s="36" t="s">
        <v>49</v>
      </c>
      <c r="H12" s="97">
        <v>0</v>
      </c>
      <c r="I12" s="5">
        <v>0</v>
      </c>
      <c r="J12" s="99">
        <v>0</v>
      </c>
      <c r="K12" s="99">
        <v>0</v>
      </c>
      <c r="L12" s="99">
        <v>0</v>
      </c>
      <c r="M12" s="97">
        <v>3</v>
      </c>
      <c r="N12" s="4">
        <v>2</v>
      </c>
      <c r="O12" s="99">
        <v>2</v>
      </c>
      <c r="P12" s="99">
        <v>0</v>
      </c>
      <c r="Q12" s="99">
        <v>0</v>
      </c>
      <c r="R12" s="99">
        <v>0</v>
      </c>
      <c r="S12" s="99">
        <v>1</v>
      </c>
      <c r="T12" s="97">
        <v>3</v>
      </c>
      <c r="U12" s="99">
        <v>0</v>
      </c>
      <c r="V12" s="99">
        <v>1</v>
      </c>
      <c r="W12" s="87"/>
    </row>
    <row r="13" spans="1:23" ht="15.5" x14ac:dyDescent="0.35">
      <c r="A13" s="90">
        <v>3</v>
      </c>
      <c r="B13" s="33">
        <v>170301130003</v>
      </c>
      <c r="C13" s="73">
        <v>35</v>
      </c>
      <c r="D13" s="73"/>
      <c r="E13" s="73">
        <v>4</v>
      </c>
      <c r="F13" s="74"/>
      <c r="G13" s="36" t="s">
        <v>50</v>
      </c>
      <c r="H13" s="97">
        <v>0</v>
      </c>
      <c r="I13" s="5">
        <v>0</v>
      </c>
      <c r="J13" s="99">
        <v>0</v>
      </c>
      <c r="K13" s="99">
        <v>0</v>
      </c>
      <c r="L13" s="99">
        <v>0</v>
      </c>
      <c r="M13" s="97">
        <v>2</v>
      </c>
      <c r="N13" s="4">
        <v>1</v>
      </c>
      <c r="O13" s="99">
        <v>1</v>
      </c>
      <c r="P13" s="99">
        <v>0</v>
      </c>
      <c r="Q13" s="99">
        <v>0</v>
      </c>
      <c r="R13" s="99">
        <v>0</v>
      </c>
      <c r="S13" s="99">
        <v>2</v>
      </c>
      <c r="T13" s="97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170301130004</v>
      </c>
      <c r="C14" s="73">
        <v>42</v>
      </c>
      <c r="D14" s="73"/>
      <c r="E14" s="73">
        <v>20</v>
      </c>
      <c r="F14" s="74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>AVERAGE(K11:K13)</f>
        <v>0</v>
      </c>
      <c r="L14" s="38">
        <f t="shared" si="0"/>
        <v>0</v>
      </c>
      <c r="M14" s="38">
        <f t="shared" si="0"/>
        <v>2.3333333333333335</v>
      </c>
      <c r="N14" s="38">
        <f>AVERAGE(N11:N13)</f>
        <v>1.6666666666666667</v>
      </c>
      <c r="O14" s="38">
        <f>AVERAGE(O11:O13)</f>
        <v>2</v>
      </c>
      <c r="P14" s="38"/>
      <c r="Q14" s="38">
        <f t="shared" si="0"/>
        <v>0</v>
      </c>
      <c r="R14" s="38">
        <f t="shared" si="0"/>
        <v>0</v>
      </c>
      <c r="S14" s="38">
        <f t="shared" si="0"/>
        <v>1.3333333333333333</v>
      </c>
      <c r="T14" s="38"/>
      <c r="U14" s="38">
        <f t="shared" si="0"/>
        <v>0</v>
      </c>
      <c r="V14" s="38">
        <f t="shared" si="0"/>
        <v>1.3333333333333333</v>
      </c>
      <c r="W14" s="87"/>
    </row>
    <row r="15" spans="1:23" ht="15.5" x14ac:dyDescent="0.35">
      <c r="A15" s="90">
        <v>5</v>
      </c>
      <c r="B15" s="33">
        <v>170301130005</v>
      </c>
      <c r="C15" s="73">
        <v>36</v>
      </c>
      <c r="D15" s="73"/>
      <c r="E15" s="73">
        <v>6</v>
      </c>
      <c r="F15" s="74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1.3125</v>
      </c>
      <c r="N15" s="40">
        <f>(56.25*N14)/100</f>
        <v>0.9375</v>
      </c>
      <c r="O15" s="40">
        <f t="shared" si="1"/>
        <v>1.125</v>
      </c>
      <c r="P15" s="40"/>
      <c r="Q15" s="40">
        <f t="shared" si="1"/>
        <v>0</v>
      </c>
      <c r="R15" s="40">
        <f t="shared" si="1"/>
        <v>0</v>
      </c>
      <c r="S15" s="40">
        <f t="shared" si="1"/>
        <v>0.75</v>
      </c>
      <c r="T15" s="40"/>
      <c r="U15" s="40">
        <f t="shared" si="1"/>
        <v>0</v>
      </c>
      <c r="V15" s="40">
        <f t="shared" si="1"/>
        <v>0.75</v>
      </c>
      <c r="W15" s="87"/>
    </row>
    <row r="16" spans="1:23" x14ac:dyDescent="0.35">
      <c r="A16" s="90">
        <v>6</v>
      </c>
      <c r="B16" s="33">
        <v>170301130006</v>
      </c>
      <c r="C16" s="73">
        <v>24</v>
      </c>
      <c r="D16" s="73"/>
      <c r="E16" s="73">
        <v>8</v>
      </c>
      <c r="F16" s="74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87"/>
    </row>
    <row r="17" spans="1:23" x14ac:dyDescent="0.35">
      <c r="A17" s="90">
        <v>7</v>
      </c>
      <c r="B17" s="33">
        <v>170301130008</v>
      </c>
      <c r="C17" s="73">
        <v>32</v>
      </c>
      <c r="D17" s="73"/>
      <c r="E17" s="73">
        <v>7</v>
      </c>
      <c r="F17" s="7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170301130010</v>
      </c>
      <c r="C18" s="73">
        <v>31</v>
      </c>
      <c r="D18" s="73"/>
      <c r="E18" s="73">
        <v>13</v>
      </c>
      <c r="F18" s="7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170301130011</v>
      </c>
      <c r="C19" s="73">
        <v>36</v>
      </c>
      <c r="D19" s="73"/>
      <c r="E19" s="73">
        <v>13</v>
      </c>
      <c r="F19" s="7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170301130012</v>
      </c>
      <c r="C20" s="73">
        <v>37</v>
      </c>
      <c r="D20" s="73"/>
      <c r="E20" s="73">
        <v>19</v>
      </c>
      <c r="F20" s="7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170301130013</v>
      </c>
      <c r="C21" s="73">
        <v>35</v>
      </c>
      <c r="D21" s="73"/>
      <c r="E21" s="73">
        <v>23</v>
      </c>
      <c r="F21" s="7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170301130014</v>
      </c>
      <c r="C22" s="73">
        <v>33</v>
      </c>
      <c r="D22" s="73"/>
      <c r="E22" s="73">
        <v>5</v>
      </c>
      <c r="F22" s="7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170301130015</v>
      </c>
      <c r="C23" s="73">
        <v>39</v>
      </c>
      <c r="D23" s="73"/>
      <c r="E23" s="73">
        <v>10</v>
      </c>
      <c r="F23" s="7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170301130019</v>
      </c>
      <c r="C24" s="73">
        <v>30</v>
      </c>
      <c r="D24" s="73"/>
      <c r="E24" s="73">
        <v>4</v>
      </c>
      <c r="F24" s="7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170301131020</v>
      </c>
      <c r="C25" s="73">
        <v>30</v>
      </c>
      <c r="D25" s="73"/>
      <c r="E25" s="73">
        <v>10</v>
      </c>
      <c r="F25" s="7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170301131021</v>
      </c>
      <c r="C26" s="73">
        <v>33</v>
      </c>
      <c r="D26" s="73"/>
      <c r="E26" s="73">
        <v>17</v>
      </c>
      <c r="F26" s="7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170301131022</v>
      </c>
      <c r="C27" s="73">
        <v>33</v>
      </c>
      <c r="D27" s="73"/>
      <c r="E27" s="95">
        <v>13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209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210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211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15</v>
      </c>
      <c r="E6" s="92" t="s">
        <v>18</v>
      </c>
      <c r="F6" s="16">
        <f>COUNTA(E11:E111)</f>
        <v>15</v>
      </c>
      <c r="G6" s="4" t="s">
        <v>19</v>
      </c>
      <c r="H6" s="17">
        <f>F10</f>
        <v>100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15</v>
      </c>
      <c r="E9" s="93" t="s">
        <v>31</v>
      </c>
      <c r="F9" s="93">
        <f>COUNTIF(E11:E100,"&gt;="&amp;F8)</f>
        <v>15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170301130001</v>
      </c>
      <c r="C11" s="95">
        <v>48</v>
      </c>
      <c r="D11" s="95"/>
      <c r="E11" s="95">
        <v>46</v>
      </c>
      <c r="F11" s="56"/>
      <c r="G11" s="36" t="s">
        <v>48</v>
      </c>
      <c r="H11" s="4">
        <v>3</v>
      </c>
      <c r="I11" s="4">
        <v>3</v>
      </c>
      <c r="J11" s="99">
        <v>0</v>
      </c>
      <c r="K11" s="99">
        <v>0</v>
      </c>
      <c r="L11" s="99">
        <v>3</v>
      </c>
      <c r="M11" s="99">
        <v>2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4">
        <v>3</v>
      </c>
      <c r="U11" s="99">
        <v>0</v>
      </c>
      <c r="V11" s="4">
        <v>3</v>
      </c>
    </row>
    <row r="12" spans="1:23" ht="25" customHeight="1" x14ac:dyDescent="0.35">
      <c r="A12" s="90">
        <v>2</v>
      </c>
      <c r="B12" s="33">
        <v>170301130002</v>
      </c>
      <c r="C12" s="95">
        <v>44</v>
      </c>
      <c r="D12" s="95"/>
      <c r="E12" s="95">
        <v>48</v>
      </c>
      <c r="F12" s="56"/>
      <c r="G12" s="36" t="s">
        <v>49</v>
      </c>
      <c r="H12" s="97">
        <v>3</v>
      </c>
      <c r="I12" s="4">
        <v>3</v>
      </c>
      <c r="J12" s="99">
        <v>0</v>
      </c>
      <c r="K12" s="99">
        <v>0</v>
      </c>
      <c r="L12" s="99">
        <v>3</v>
      </c>
      <c r="M12" s="99">
        <v>2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4">
        <v>3</v>
      </c>
      <c r="U12" s="99">
        <v>0</v>
      </c>
      <c r="V12" s="4">
        <v>2</v>
      </c>
    </row>
    <row r="13" spans="1:23" ht="25" customHeight="1" x14ac:dyDescent="0.35">
      <c r="A13" s="90">
        <v>3</v>
      </c>
      <c r="B13" s="33">
        <v>170301130003</v>
      </c>
      <c r="C13" s="95">
        <v>44</v>
      </c>
      <c r="D13" s="95"/>
      <c r="E13" s="95">
        <v>46</v>
      </c>
      <c r="F13" s="56"/>
      <c r="G13" s="36" t="s">
        <v>50</v>
      </c>
      <c r="H13" s="97">
        <v>3</v>
      </c>
      <c r="I13" s="4">
        <v>3</v>
      </c>
      <c r="J13" s="99">
        <v>0</v>
      </c>
      <c r="K13" s="99">
        <v>0</v>
      </c>
      <c r="L13" s="99">
        <v>3</v>
      </c>
      <c r="M13" s="99">
        <v>2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4">
        <v>3</v>
      </c>
      <c r="U13" s="99">
        <v>0</v>
      </c>
      <c r="V13" s="4">
        <v>2</v>
      </c>
    </row>
    <row r="14" spans="1:23" ht="35.5" customHeight="1" x14ac:dyDescent="0.35">
      <c r="A14" s="90">
        <v>4</v>
      </c>
      <c r="B14" s="33">
        <v>170301130004</v>
      </c>
      <c r="C14" s="95">
        <v>40</v>
      </c>
      <c r="D14" s="95"/>
      <c r="E14" s="95">
        <v>39</v>
      </c>
      <c r="F14" s="56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0</v>
      </c>
      <c r="K14" s="38">
        <f>AVERAGE(K11:K13)</f>
        <v>0</v>
      </c>
      <c r="L14" s="38">
        <f t="shared" si="0"/>
        <v>3</v>
      </c>
      <c r="M14" s="38">
        <f t="shared" si="0"/>
        <v>2</v>
      </c>
      <c r="N14" s="38">
        <f>AVERAGE(N11:N13)</f>
        <v>0</v>
      </c>
      <c r="O14" s="38">
        <f>AVERAGE(O11:O13)</f>
        <v>0</v>
      </c>
      <c r="P14" s="38"/>
      <c r="Q14" s="38">
        <f t="shared" si="0"/>
        <v>0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2.3333333333333335</v>
      </c>
    </row>
    <row r="15" spans="1:23" ht="38" customHeight="1" x14ac:dyDescent="0.35">
      <c r="A15" s="90">
        <v>5</v>
      </c>
      <c r="B15" s="33">
        <v>170301130005</v>
      </c>
      <c r="C15" s="95">
        <v>38</v>
      </c>
      <c r="D15" s="95"/>
      <c r="E15" s="95">
        <v>30</v>
      </c>
      <c r="F15" s="56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0</v>
      </c>
      <c r="K15" s="40">
        <f t="shared" si="1"/>
        <v>0</v>
      </c>
      <c r="L15" s="40">
        <f t="shared" si="1"/>
        <v>1.6875</v>
      </c>
      <c r="M15" s="40">
        <f t="shared" si="1"/>
        <v>1.125</v>
      </c>
      <c r="N15" s="40">
        <f>(56.25*N14)/100</f>
        <v>0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1.3125</v>
      </c>
    </row>
    <row r="16" spans="1:23" ht="25" customHeight="1" x14ac:dyDescent="0.35">
      <c r="A16" s="90">
        <v>6</v>
      </c>
      <c r="B16" s="33">
        <v>170301130006</v>
      </c>
      <c r="C16" s="95">
        <v>38</v>
      </c>
      <c r="D16" s="95"/>
      <c r="E16" s="95">
        <v>35</v>
      </c>
      <c r="F16" s="56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90">
        <v>7</v>
      </c>
      <c r="B17" s="33">
        <v>170301130008</v>
      </c>
      <c r="C17" s="95">
        <v>48</v>
      </c>
      <c r="D17" s="95"/>
      <c r="E17" s="95">
        <v>36</v>
      </c>
      <c r="F17" s="56"/>
    </row>
    <row r="18" spans="1:22" ht="25" customHeight="1" x14ac:dyDescent="0.35">
      <c r="A18" s="90">
        <v>8</v>
      </c>
      <c r="B18" s="33">
        <v>170301130010</v>
      </c>
      <c r="C18" s="95">
        <v>47</v>
      </c>
      <c r="D18" s="95"/>
      <c r="E18" s="95">
        <v>45</v>
      </c>
      <c r="F18" s="56"/>
    </row>
    <row r="19" spans="1:22" ht="25" customHeight="1" x14ac:dyDescent="0.35">
      <c r="A19" s="90">
        <v>9</v>
      </c>
      <c r="B19" s="33">
        <v>170301130011</v>
      </c>
      <c r="C19" s="95">
        <v>48</v>
      </c>
      <c r="D19" s="95"/>
      <c r="E19" s="95">
        <v>47</v>
      </c>
      <c r="F19" s="56"/>
    </row>
    <row r="20" spans="1:22" ht="25" customHeight="1" x14ac:dyDescent="0.35">
      <c r="A20" s="90">
        <v>10</v>
      </c>
      <c r="B20" s="33">
        <v>170301130012</v>
      </c>
      <c r="C20" s="95">
        <v>47</v>
      </c>
      <c r="D20" s="95"/>
      <c r="E20" s="95">
        <v>39</v>
      </c>
      <c r="F20" s="56"/>
      <c r="J20" s="100"/>
      <c r="K20" s="100"/>
    </row>
    <row r="21" spans="1:22" ht="31.5" customHeight="1" x14ac:dyDescent="0.35">
      <c r="A21" s="90">
        <v>11</v>
      </c>
      <c r="B21" s="33">
        <v>170301130013</v>
      </c>
      <c r="C21" s="95">
        <v>48</v>
      </c>
      <c r="D21" s="95"/>
      <c r="E21" s="95">
        <v>42</v>
      </c>
      <c r="F21" s="56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170301130014</v>
      </c>
      <c r="C22" s="95">
        <v>50</v>
      </c>
      <c r="D22" s="95"/>
      <c r="E22" s="95">
        <v>44</v>
      </c>
      <c r="F22" s="56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170301130015</v>
      </c>
      <c r="C23" s="95">
        <v>48</v>
      </c>
      <c r="D23" s="95"/>
      <c r="E23" s="95">
        <v>38</v>
      </c>
      <c r="F23" s="56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170301130019</v>
      </c>
      <c r="C24" s="95">
        <v>49</v>
      </c>
      <c r="D24" s="95"/>
      <c r="E24" s="95">
        <v>48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170301131020</v>
      </c>
      <c r="C25" s="95">
        <v>45</v>
      </c>
      <c r="D25" s="95"/>
      <c r="E25" s="95">
        <v>39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B26" s="33"/>
      <c r="C26" s="95"/>
      <c r="D26" s="95"/>
      <c r="E26" s="95"/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B27" s="33"/>
      <c r="C27" s="95"/>
      <c r="D27" s="95"/>
      <c r="E27" s="95"/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B28" s="33"/>
      <c r="C28" s="95"/>
      <c r="D28" s="95"/>
      <c r="E28" s="95"/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B29" s="33"/>
      <c r="C29" s="95"/>
      <c r="D29" s="95"/>
      <c r="E29" s="95"/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B30" s="33"/>
      <c r="C30" s="95"/>
      <c r="D30" s="95"/>
      <c r="E30" s="95"/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B31" s="33"/>
      <c r="C31" s="95"/>
      <c r="D31" s="95"/>
      <c r="E31" s="95"/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B32" s="33"/>
      <c r="C32" s="95"/>
      <c r="D32" s="95"/>
      <c r="E32" s="95"/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2:23" ht="25" customHeight="1" x14ac:dyDescent="0.35">
      <c r="B33" s="33"/>
      <c r="C33" s="95"/>
      <c r="D33" s="95"/>
      <c r="E33" s="95"/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2:23" ht="25" customHeight="1" x14ac:dyDescent="0.35">
      <c r="B34" s="33"/>
      <c r="C34" s="95"/>
      <c r="D34" s="95"/>
      <c r="E34" s="95"/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2:23" ht="25" customHeight="1" x14ac:dyDescent="0.35">
      <c r="B35" s="33"/>
      <c r="C35" s="95"/>
      <c r="D35" s="95"/>
      <c r="E35" s="9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2:23" ht="25" customHeight="1" x14ac:dyDescent="0.35">
      <c r="B36" s="33"/>
      <c r="C36" s="95"/>
      <c r="D36" s="95"/>
      <c r="E36" s="95"/>
      <c r="F36" s="56"/>
    </row>
    <row r="37" spans="2:23" ht="25" customHeight="1" x14ac:dyDescent="0.35">
      <c r="B37" s="33"/>
      <c r="C37" s="95"/>
      <c r="D37" s="95"/>
      <c r="E37" s="95"/>
      <c r="F37" s="56"/>
    </row>
    <row r="38" spans="2:23" ht="25" customHeight="1" x14ac:dyDescent="0.35">
      <c r="B38" s="33"/>
      <c r="C38" s="95"/>
      <c r="D38" s="95"/>
      <c r="E38" s="9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2:23" ht="25" customHeight="1" x14ac:dyDescent="0.35">
      <c r="B39" s="33"/>
      <c r="C39" s="95"/>
      <c r="D39" s="95"/>
      <c r="E39" s="9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2:23" ht="25" customHeight="1" x14ac:dyDescent="0.35">
      <c r="B40" s="33"/>
      <c r="C40" s="95"/>
      <c r="D40" s="95"/>
      <c r="E40" s="9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2:23" ht="25" customHeight="1" x14ac:dyDescent="0.35">
      <c r="B41" s="33"/>
      <c r="C41" s="95"/>
      <c r="D41" s="95"/>
      <c r="E41" s="9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2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2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2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2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2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2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2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sqref="A1:W27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212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213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13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17</v>
      </c>
      <c r="E6" s="92" t="s">
        <v>18</v>
      </c>
      <c r="F6" s="16">
        <f>COUNTA(E11:E111)</f>
        <v>17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17</v>
      </c>
      <c r="E9" s="93" t="s">
        <v>31</v>
      </c>
      <c r="F9" s="93">
        <f>COUNTIF(E11:E100,"&gt;="&amp;F8)</f>
        <v>17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63">
        <v>48</v>
      </c>
      <c r="D11" s="63"/>
      <c r="E11" s="63">
        <v>49</v>
      </c>
      <c r="F11" s="64"/>
      <c r="G11" s="36" t="s">
        <v>48</v>
      </c>
      <c r="H11" s="4">
        <v>3</v>
      </c>
      <c r="I11" s="4">
        <v>3</v>
      </c>
      <c r="J11" s="4">
        <v>3</v>
      </c>
      <c r="K11" s="99">
        <v>3</v>
      </c>
      <c r="L11" s="4">
        <v>3</v>
      </c>
      <c r="M11" s="99">
        <v>0</v>
      </c>
      <c r="N11" s="99">
        <v>0</v>
      </c>
      <c r="O11" s="99">
        <v>0</v>
      </c>
      <c r="P11" s="99">
        <v>2</v>
      </c>
      <c r="Q11" s="99">
        <v>2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170301130002</v>
      </c>
      <c r="C12" s="63">
        <v>43</v>
      </c>
      <c r="D12" s="63"/>
      <c r="E12" s="63">
        <v>46</v>
      </c>
      <c r="F12" s="64"/>
      <c r="G12" s="36" t="s">
        <v>49</v>
      </c>
      <c r="H12" s="97">
        <v>3</v>
      </c>
      <c r="I12" s="97">
        <v>3</v>
      </c>
      <c r="J12" s="97">
        <v>3</v>
      </c>
      <c r="K12" s="99">
        <v>3</v>
      </c>
      <c r="L12" s="97">
        <v>3</v>
      </c>
      <c r="M12" s="99">
        <v>0</v>
      </c>
      <c r="N12" s="99">
        <v>0</v>
      </c>
      <c r="O12" s="99">
        <v>0</v>
      </c>
      <c r="P12" s="99">
        <v>2</v>
      </c>
      <c r="Q12" s="99">
        <v>2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170301130003</v>
      </c>
      <c r="C13" s="63">
        <v>49</v>
      </c>
      <c r="D13" s="63"/>
      <c r="E13" s="63">
        <v>48</v>
      </c>
      <c r="F13" s="64"/>
      <c r="G13" s="36" t="s">
        <v>50</v>
      </c>
      <c r="H13" s="97">
        <v>3</v>
      </c>
      <c r="I13" s="97">
        <v>3</v>
      </c>
      <c r="J13" s="97">
        <v>3</v>
      </c>
      <c r="K13" s="99">
        <v>3</v>
      </c>
      <c r="L13" s="97">
        <v>3</v>
      </c>
      <c r="M13" s="99">
        <v>0</v>
      </c>
      <c r="N13" s="99">
        <v>0</v>
      </c>
      <c r="O13" s="99">
        <v>0</v>
      </c>
      <c r="P13" s="99">
        <v>2</v>
      </c>
      <c r="Q13" s="99">
        <v>2</v>
      </c>
      <c r="R13" s="99">
        <v>0</v>
      </c>
      <c r="S13" s="99">
        <v>0</v>
      </c>
      <c r="T13" s="99">
        <v>3</v>
      </c>
      <c r="U13" s="99">
        <v>0</v>
      </c>
      <c r="V13" s="99">
        <v>3</v>
      </c>
      <c r="W13" s="87"/>
    </row>
    <row r="14" spans="1:23" ht="15.5" x14ac:dyDescent="0.35">
      <c r="A14" s="90">
        <v>4</v>
      </c>
      <c r="B14" s="33">
        <v>170301130004</v>
      </c>
      <c r="C14" s="63">
        <v>49</v>
      </c>
      <c r="D14" s="63"/>
      <c r="E14" s="63">
        <v>49</v>
      </c>
      <c r="F14" s="64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3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2</v>
      </c>
      <c r="Q14" s="38">
        <f t="shared" si="0"/>
        <v>2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170301130005</v>
      </c>
      <c r="C15" s="63">
        <v>42</v>
      </c>
      <c r="D15" s="63"/>
      <c r="E15" s="63">
        <v>44</v>
      </c>
      <c r="F15" s="64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1.6875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1.125</v>
      </c>
      <c r="Q15" s="40">
        <f t="shared" si="1"/>
        <v>1.125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170301130006</v>
      </c>
      <c r="C16" s="63">
        <v>49</v>
      </c>
      <c r="D16" s="63"/>
      <c r="E16" s="63">
        <v>49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170301130008</v>
      </c>
      <c r="C17" s="63">
        <v>49</v>
      </c>
      <c r="D17" s="63"/>
      <c r="E17" s="63">
        <v>47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170301130010</v>
      </c>
      <c r="C18" s="63">
        <v>48</v>
      </c>
      <c r="D18" s="63"/>
      <c r="E18" s="63">
        <v>48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170301130011</v>
      </c>
      <c r="C19" s="63">
        <v>48</v>
      </c>
      <c r="D19" s="63"/>
      <c r="E19" s="63">
        <v>42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170301130012</v>
      </c>
      <c r="C20" s="63">
        <v>48</v>
      </c>
      <c r="D20" s="63"/>
      <c r="E20" s="63">
        <v>49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170301130013</v>
      </c>
      <c r="C21" s="63">
        <v>48</v>
      </c>
      <c r="D21" s="63"/>
      <c r="E21" s="63">
        <v>48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170301130014</v>
      </c>
      <c r="C22" s="63">
        <v>43</v>
      </c>
      <c r="D22" s="63"/>
      <c r="E22" s="63">
        <v>47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170301130015</v>
      </c>
      <c r="C23" s="63">
        <v>48</v>
      </c>
      <c r="D23" s="63"/>
      <c r="E23" s="63">
        <v>47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170301130019</v>
      </c>
      <c r="C24" s="63">
        <v>42</v>
      </c>
      <c r="D24" s="63"/>
      <c r="E24" s="63">
        <v>46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170301131020</v>
      </c>
      <c r="C25" s="63">
        <v>48</v>
      </c>
      <c r="D25" s="63"/>
      <c r="E25" s="63">
        <v>47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170301131021</v>
      </c>
      <c r="C26" s="63">
        <v>49</v>
      </c>
      <c r="D26" s="63"/>
      <c r="E26" s="63">
        <v>48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104">
        <v>170301131022</v>
      </c>
      <c r="C27" s="65">
        <v>43</v>
      </c>
      <c r="D27" s="65"/>
      <c r="E27" s="65">
        <v>37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214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215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216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15" t="s">
        <v>17</v>
      </c>
      <c r="D6" s="16">
        <f>COUNTA(C11:C111)</f>
        <v>31</v>
      </c>
      <c r="E6" s="15" t="s">
        <v>18</v>
      </c>
      <c r="F6" s="16">
        <f>COUNTA(E11:E111)</f>
        <v>31</v>
      </c>
      <c r="G6" s="4" t="s">
        <v>19</v>
      </c>
      <c r="H6" s="17">
        <f>F10</f>
        <v>100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20" t="s">
        <v>22</v>
      </c>
      <c r="D7" s="93"/>
      <c r="E7" s="20" t="s">
        <v>22</v>
      </c>
      <c r="F7" s="93"/>
      <c r="G7" s="22" t="s">
        <v>23</v>
      </c>
      <c r="H7" s="23">
        <f>AVERAGE(H5:H6)</f>
        <v>100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20" t="s">
        <v>26</v>
      </c>
      <c r="D8" s="93">
        <f>(0.55*C10)</f>
        <v>41.25</v>
      </c>
      <c r="E8" s="20" t="s">
        <v>27</v>
      </c>
      <c r="F8" s="93">
        <f>(0.55*E10)</f>
        <v>41.25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20" t="s">
        <v>31</v>
      </c>
      <c r="D9" s="93">
        <f>COUNTIF(C11:C100,"&gt;="&amp;D8)</f>
        <v>31</v>
      </c>
      <c r="E9" s="20" t="s">
        <v>31</v>
      </c>
      <c r="F9" s="93">
        <f>COUNTIF(E11:E100,"&gt;="&amp;F8)</f>
        <v>31</v>
      </c>
      <c r="H9" s="100"/>
      <c r="I9" s="100"/>
    </row>
    <row r="10" spans="1:23" ht="25" customHeight="1" x14ac:dyDescent="0.35">
      <c r="B10" s="91" t="s">
        <v>32</v>
      </c>
      <c r="C10" s="20">
        <v>75</v>
      </c>
      <c r="D10" s="93">
        <f>(D9/D6)*100</f>
        <v>100</v>
      </c>
      <c r="E10" s="29">
        <v>75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170101130012</v>
      </c>
      <c r="C11" s="72">
        <v>53</v>
      </c>
      <c r="D11" s="72"/>
      <c r="E11" s="34">
        <v>57</v>
      </c>
      <c r="F11" s="35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</row>
    <row r="12" spans="1:23" ht="25" customHeight="1" x14ac:dyDescent="0.35">
      <c r="A12" s="90">
        <v>2</v>
      </c>
      <c r="B12" s="33">
        <v>170101130029</v>
      </c>
      <c r="C12" s="72">
        <v>50</v>
      </c>
      <c r="D12" s="72"/>
      <c r="E12" s="34">
        <v>61</v>
      </c>
      <c r="F12" s="35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170101130032</v>
      </c>
      <c r="C13" s="72">
        <v>50</v>
      </c>
      <c r="D13" s="72"/>
      <c r="E13" s="34">
        <v>59</v>
      </c>
      <c r="F13" s="35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3</v>
      </c>
      <c r="U13" s="99">
        <v>0</v>
      </c>
      <c r="V13" s="99">
        <v>3</v>
      </c>
    </row>
    <row r="14" spans="1:23" ht="35.5" customHeight="1" x14ac:dyDescent="0.35">
      <c r="A14" s="90">
        <v>4</v>
      </c>
      <c r="B14" s="33">
        <v>170101130033</v>
      </c>
      <c r="C14" s="72">
        <v>51</v>
      </c>
      <c r="D14" s="72"/>
      <c r="E14" s="34">
        <v>58</v>
      </c>
      <c r="F14" s="35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3</v>
      </c>
      <c r="U14" s="38">
        <f t="shared" si="0"/>
        <v>0</v>
      </c>
      <c r="V14" s="38">
        <f t="shared" si="0"/>
        <v>2.6666666666666665</v>
      </c>
    </row>
    <row r="15" spans="1:23" ht="38" customHeight="1" x14ac:dyDescent="0.35">
      <c r="A15" s="90">
        <v>5</v>
      </c>
      <c r="B15" s="33">
        <v>170101130037</v>
      </c>
      <c r="C15" s="72">
        <v>53</v>
      </c>
      <c r="D15" s="72"/>
      <c r="E15" s="34">
        <v>46</v>
      </c>
      <c r="F15" s="35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1.5</v>
      </c>
    </row>
    <row r="16" spans="1:23" ht="25" customHeight="1" x14ac:dyDescent="0.35">
      <c r="A16" s="90">
        <v>6</v>
      </c>
      <c r="B16" s="33">
        <v>170101130001</v>
      </c>
      <c r="C16" s="72">
        <v>59</v>
      </c>
      <c r="D16" s="72"/>
      <c r="E16" s="34">
        <v>65</v>
      </c>
      <c r="F16" s="35"/>
    </row>
    <row r="17" spans="1:22" ht="41" customHeight="1" x14ac:dyDescent="0.35">
      <c r="A17" s="90">
        <v>7</v>
      </c>
      <c r="B17" s="33">
        <v>170101130008</v>
      </c>
      <c r="C17" s="72">
        <v>56</v>
      </c>
      <c r="D17" s="72"/>
      <c r="E17" s="34">
        <v>64</v>
      </c>
      <c r="F17" s="35"/>
    </row>
    <row r="18" spans="1:22" ht="25" customHeight="1" x14ac:dyDescent="0.35">
      <c r="A18" s="90">
        <v>8</v>
      </c>
      <c r="B18" s="33">
        <v>170101130013</v>
      </c>
      <c r="C18" s="72">
        <v>57</v>
      </c>
      <c r="D18" s="72"/>
      <c r="E18" s="34">
        <v>64</v>
      </c>
      <c r="F18" s="35"/>
    </row>
    <row r="19" spans="1:22" ht="25" customHeight="1" x14ac:dyDescent="0.35">
      <c r="A19" s="90">
        <v>9</v>
      </c>
      <c r="B19" s="33">
        <v>170101130014</v>
      </c>
      <c r="C19" s="72">
        <v>60</v>
      </c>
      <c r="D19" s="72"/>
      <c r="E19" s="34">
        <v>63</v>
      </c>
      <c r="F19" s="35"/>
    </row>
    <row r="20" spans="1:22" ht="25" customHeight="1" x14ac:dyDescent="0.35">
      <c r="A20" s="90">
        <v>10</v>
      </c>
      <c r="B20" s="33">
        <v>170101130016</v>
      </c>
      <c r="C20" s="72">
        <v>64</v>
      </c>
      <c r="D20" s="72"/>
      <c r="E20" s="34">
        <v>69</v>
      </c>
      <c r="F20" s="35"/>
      <c r="J20" s="100"/>
      <c r="K20" s="100"/>
    </row>
    <row r="21" spans="1:22" ht="31.5" customHeight="1" x14ac:dyDescent="0.35">
      <c r="A21" s="90">
        <v>11</v>
      </c>
      <c r="B21" s="33">
        <v>170101130025</v>
      </c>
      <c r="C21" s="72">
        <v>64</v>
      </c>
      <c r="D21" s="72"/>
      <c r="E21" s="34">
        <v>65</v>
      </c>
      <c r="F21" s="35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170101130036</v>
      </c>
      <c r="C22" s="72">
        <v>61</v>
      </c>
      <c r="D22" s="72"/>
      <c r="E22" s="34">
        <v>58</v>
      </c>
      <c r="F22" s="35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170101130026</v>
      </c>
      <c r="C23" s="72">
        <v>65</v>
      </c>
      <c r="D23" s="72"/>
      <c r="E23" s="34">
        <v>71</v>
      </c>
      <c r="F23" s="35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170101130038</v>
      </c>
      <c r="C24" s="72">
        <v>68</v>
      </c>
      <c r="D24" s="72"/>
      <c r="E24" s="34">
        <v>74</v>
      </c>
      <c r="F24" s="35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170301130001</v>
      </c>
      <c r="C25" s="72">
        <v>56</v>
      </c>
      <c r="D25" s="72"/>
      <c r="E25" s="34">
        <v>65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170301130002</v>
      </c>
      <c r="C26" s="72">
        <v>52</v>
      </c>
      <c r="D26" s="72"/>
      <c r="E26" s="34">
        <v>63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170301130003</v>
      </c>
      <c r="C27" s="72">
        <v>58</v>
      </c>
      <c r="D27" s="72"/>
      <c r="E27" s="34">
        <v>61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170301130004</v>
      </c>
      <c r="C28" s="72">
        <v>61</v>
      </c>
      <c r="D28" s="72"/>
      <c r="E28" s="45">
        <v>68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89">
        <v>170301130005</v>
      </c>
      <c r="C29" s="72">
        <v>47</v>
      </c>
      <c r="D29" s="72"/>
      <c r="E29" s="45">
        <v>52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89">
        <v>170301130006</v>
      </c>
      <c r="C30" s="72">
        <v>53</v>
      </c>
      <c r="D30" s="72"/>
      <c r="E30" s="45">
        <v>54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89">
        <v>170301130008</v>
      </c>
      <c r="C31" s="72">
        <v>52</v>
      </c>
      <c r="D31" s="72"/>
      <c r="E31" s="45">
        <v>54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89">
        <v>170301130010</v>
      </c>
      <c r="C32" s="72">
        <v>55</v>
      </c>
      <c r="D32" s="72"/>
      <c r="E32" s="45">
        <v>61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89">
        <v>170301130011</v>
      </c>
      <c r="C33" s="72">
        <v>55</v>
      </c>
      <c r="D33" s="72"/>
      <c r="E33" s="45">
        <v>59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89">
        <v>170301130012</v>
      </c>
      <c r="C34" s="45">
        <v>56</v>
      </c>
      <c r="D34" s="45"/>
      <c r="E34" s="45">
        <v>68</v>
      </c>
      <c r="F34" s="4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89">
        <v>170301130013</v>
      </c>
      <c r="C35" s="45">
        <v>58</v>
      </c>
      <c r="D35" s="45"/>
      <c r="E35" s="45">
        <v>65</v>
      </c>
      <c r="F35" s="4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89">
        <v>170301130014</v>
      </c>
      <c r="C36" s="45">
        <v>53</v>
      </c>
      <c r="D36" s="45"/>
      <c r="E36" s="45">
        <v>57</v>
      </c>
      <c r="F36" s="46"/>
    </row>
    <row r="37" spans="1:23" ht="25" customHeight="1" x14ac:dyDescent="0.35">
      <c r="A37" s="90">
        <v>27</v>
      </c>
      <c r="B37" s="89">
        <v>170301130015</v>
      </c>
      <c r="C37" s="45">
        <v>56</v>
      </c>
      <c r="D37" s="45"/>
      <c r="E37" s="45">
        <v>67</v>
      </c>
      <c r="F37" s="46"/>
    </row>
    <row r="38" spans="1:23" ht="25" customHeight="1" x14ac:dyDescent="0.35">
      <c r="A38" s="90">
        <v>28</v>
      </c>
      <c r="B38" s="89">
        <v>170301130019</v>
      </c>
      <c r="C38" s="45">
        <v>62</v>
      </c>
      <c r="D38" s="45"/>
      <c r="E38" s="45">
        <v>62</v>
      </c>
      <c r="F38" s="4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89">
        <v>170301131020</v>
      </c>
      <c r="C39" s="45">
        <v>57</v>
      </c>
      <c r="D39" s="45"/>
      <c r="E39" s="45">
        <v>65</v>
      </c>
      <c r="F39" s="4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89">
        <v>170301131021</v>
      </c>
      <c r="C40" s="45">
        <v>52</v>
      </c>
      <c r="D40" s="45"/>
      <c r="E40" s="45">
        <v>58</v>
      </c>
      <c r="F40" s="4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89">
        <v>170301131022</v>
      </c>
      <c r="C41" s="45">
        <v>57</v>
      </c>
      <c r="D41" s="45"/>
      <c r="E41" s="45">
        <v>54</v>
      </c>
      <c r="F41" s="4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K12" sqref="K12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217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218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219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12</v>
      </c>
      <c r="E6" s="92" t="s">
        <v>18</v>
      </c>
      <c r="F6" s="16">
        <f>COUNTA(E11:E111)</f>
        <v>12</v>
      </c>
      <c r="G6" s="4" t="s">
        <v>19</v>
      </c>
      <c r="H6" s="17">
        <f>F10</f>
        <v>83.333333333333343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91.666666666666671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12</v>
      </c>
      <c r="E9" s="93" t="s">
        <v>31</v>
      </c>
      <c r="F9" s="93">
        <f>COUNTIF(E11:E100,"&gt;="&amp;F8)</f>
        <v>10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83.333333333333343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170301130002</v>
      </c>
      <c r="C11" s="63">
        <v>37</v>
      </c>
      <c r="D11" s="63"/>
      <c r="E11" s="63">
        <v>53</v>
      </c>
      <c r="F11" s="64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170301130003</v>
      </c>
      <c r="C12" s="63">
        <v>37</v>
      </c>
      <c r="D12" s="63"/>
      <c r="E12" s="63">
        <v>55</v>
      </c>
      <c r="F12" s="64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170301130005</v>
      </c>
      <c r="C13" s="63">
        <v>36</v>
      </c>
      <c r="D13" s="63"/>
      <c r="E13" s="63">
        <v>15</v>
      </c>
      <c r="F13" s="64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3</v>
      </c>
      <c r="W13" s="87"/>
    </row>
    <row r="14" spans="1:23" ht="15.5" x14ac:dyDescent="0.35">
      <c r="A14" s="90">
        <v>4</v>
      </c>
      <c r="B14" s="33">
        <v>170301130008</v>
      </c>
      <c r="C14" s="63">
        <v>37</v>
      </c>
      <c r="D14" s="63"/>
      <c r="E14" s="63">
        <v>50</v>
      </c>
      <c r="F14" s="64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170301130010</v>
      </c>
      <c r="C15" s="63">
        <v>39</v>
      </c>
      <c r="D15" s="63"/>
      <c r="E15" s="63">
        <v>54</v>
      </c>
      <c r="F15" s="64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170301130011</v>
      </c>
      <c r="C16" s="63">
        <v>39</v>
      </c>
      <c r="D16" s="63"/>
      <c r="E16" s="63">
        <v>39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170301130012</v>
      </c>
      <c r="C17" s="63">
        <v>40</v>
      </c>
      <c r="D17" s="63"/>
      <c r="E17" s="63">
        <v>42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170301130013</v>
      </c>
      <c r="C18" s="63">
        <v>40</v>
      </c>
      <c r="D18" s="63"/>
      <c r="E18" s="63">
        <v>51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170301130014</v>
      </c>
      <c r="C19" s="63">
        <v>37</v>
      </c>
      <c r="D19" s="63"/>
      <c r="E19" s="63">
        <v>27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170301130019</v>
      </c>
      <c r="C20" s="63">
        <v>38</v>
      </c>
      <c r="D20" s="63"/>
      <c r="E20" s="63">
        <v>48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170301131021</v>
      </c>
      <c r="C21" s="63">
        <v>38</v>
      </c>
      <c r="D21" s="63"/>
      <c r="E21" s="63">
        <v>49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170301131022</v>
      </c>
      <c r="C22" s="63">
        <v>37</v>
      </c>
      <c r="D22" s="63"/>
      <c r="E22" s="63">
        <v>37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J7" sqref="J7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220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9" t="s">
        <v>221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90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66"/>
      <c r="B6" s="67" t="s">
        <v>16</v>
      </c>
      <c r="C6" s="92" t="s">
        <v>17</v>
      </c>
      <c r="D6" s="16">
        <f>COUNTA(C11:C111)</f>
        <v>17</v>
      </c>
      <c r="E6" s="92" t="s">
        <v>18</v>
      </c>
      <c r="F6" s="16">
        <f>COUNTA(E11:E111)</f>
        <v>17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66"/>
      <c r="B7" s="67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66"/>
      <c r="B8" s="67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66"/>
      <c r="B9" s="67" t="s">
        <v>30</v>
      </c>
      <c r="C9" s="93" t="s">
        <v>64</v>
      </c>
      <c r="D9" s="93">
        <f>COUNTIF(C11:C100,"&gt;="&amp;D8)</f>
        <v>17</v>
      </c>
      <c r="E9" s="93" t="s">
        <v>64</v>
      </c>
      <c r="F9" s="93">
        <f>COUNTIF(E11:E100,"&gt;="&amp;F8)</f>
        <v>17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68"/>
      <c r="B10" s="67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68">
        <v>1</v>
      </c>
      <c r="B11" s="70">
        <v>170301130001</v>
      </c>
      <c r="C11" s="95">
        <v>48</v>
      </c>
      <c r="D11" s="95"/>
      <c r="E11" s="95">
        <v>46</v>
      </c>
      <c r="F11" s="56"/>
      <c r="G11" s="36" t="s">
        <v>48</v>
      </c>
      <c r="H11" s="4">
        <v>0</v>
      </c>
      <c r="I11" s="4">
        <v>2</v>
      </c>
      <c r="J11" s="99">
        <v>3</v>
      </c>
      <c r="K11" s="99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68">
        <v>2</v>
      </c>
      <c r="B12" s="70">
        <v>170301130002</v>
      </c>
      <c r="C12" s="95">
        <v>44</v>
      </c>
      <c r="D12" s="95"/>
      <c r="E12" s="95">
        <v>48</v>
      </c>
      <c r="F12" s="56"/>
      <c r="G12" s="36" t="s">
        <v>49</v>
      </c>
      <c r="H12" s="97">
        <v>0</v>
      </c>
      <c r="I12" s="97">
        <v>2</v>
      </c>
      <c r="J12" s="99">
        <v>3</v>
      </c>
      <c r="K12" s="99">
        <v>2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68">
        <v>3</v>
      </c>
      <c r="B13" s="70">
        <v>170301130003</v>
      </c>
      <c r="C13" s="95">
        <v>44</v>
      </c>
      <c r="D13" s="95"/>
      <c r="E13" s="95">
        <v>46</v>
      </c>
      <c r="F13" s="56"/>
      <c r="G13" s="36" t="s">
        <v>50</v>
      </c>
      <c r="H13" s="97">
        <v>0</v>
      </c>
      <c r="I13" s="97">
        <v>0</v>
      </c>
      <c r="J13" s="99">
        <v>0</v>
      </c>
      <c r="K13" s="99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68">
        <v>4</v>
      </c>
      <c r="B14" s="70">
        <v>170301130004</v>
      </c>
      <c r="C14" s="95">
        <v>40</v>
      </c>
      <c r="D14" s="95"/>
      <c r="E14" s="95">
        <v>39</v>
      </c>
      <c r="F14" s="56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2</v>
      </c>
      <c r="K14" s="38">
        <f t="shared" si="0"/>
        <v>1.6666666666666667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68">
        <v>5</v>
      </c>
      <c r="B15" s="70">
        <v>170301130005</v>
      </c>
      <c r="C15" s="95">
        <v>38</v>
      </c>
      <c r="D15" s="95"/>
      <c r="E15" s="95">
        <v>30</v>
      </c>
      <c r="F15" s="56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1.125</v>
      </c>
      <c r="K15" s="40">
        <f t="shared" si="1"/>
        <v>0.9375</v>
      </c>
      <c r="L15" s="40">
        <f t="shared" si="1"/>
        <v>0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68">
        <v>6</v>
      </c>
      <c r="B16" s="70">
        <v>170301130006</v>
      </c>
      <c r="C16" s="95">
        <v>38</v>
      </c>
      <c r="D16" s="95"/>
      <c r="E16" s="95">
        <v>35</v>
      </c>
      <c r="F16" s="56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68">
        <v>7</v>
      </c>
      <c r="B17" s="70">
        <v>170301130008</v>
      </c>
      <c r="C17" s="95">
        <v>48</v>
      </c>
      <c r="D17" s="95"/>
      <c r="E17" s="95">
        <v>36</v>
      </c>
      <c r="F17" s="56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68">
        <v>8</v>
      </c>
      <c r="B18" s="70">
        <v>170301130010</v>
      </c>
      <c r="C18" s="95">
        <v>47</v>
      </c>
      <c r="D18" s="95"/>
      <c r="E18" s="95">
        <v>45</v>
      </c>
      <c r="F18" s="56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68">
        <v>9</v>
      </c>
      <c r="B19" s="70">
        <v>170301130011</v>
      </c>
      <c r="C19" s="95">
        <v>48</v>
      </c>
      <c r="D19" s="95"/>
      <c r="E19" s="95">
        <v>47</v>
      </c>
      <c r="F19" s="56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68">
        <v>10</v>
      </c>
      <c r="B20" s="70">
        <v>170301130012</v>
      </c>
      <c r="C20" s="95">
        <v>47</v>
      </c>
      <c r="D20" s="95"/>
      <c r="E20" s="95">
        <v>39</v>
      </c>
      <c r="F20" s="56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68">
        <v>11</v>
      </c>
      <c r="B21" s="70">
        <v>170301130013</v>
      </c>
      <c r="C21" s="95">
        <v>48</v>
      </c>
      <c r="D21" s="95"/>
      <c r="E21" s="95">
        <v>42</v>
      </c>
      <c r="F21" s="56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68">
        <v>12</v>
      </c>
      <c r="B22" s="70">
        <v>170301130014</v>
      </c>
      <c r="C22" s="95">
        <v>50</v>
      </c>
      <c r="D22" s="95"/>
      <c r="E22" s="95">
        <v>44</v>
      </c>
      <c r="F22" s="56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68">
        <v>13</v>
      </c>
      <c r="B23" s="70">
        <v>170301130015</v>
      </c>
      <c r="C23" s="95">
        <v>48</v>
      </c>
      <c r="D23" s="95"/>
      <c r="E23" s="95">
        <v>38</v>
      </c>
      <c r="F23" s="56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68">
        <v>14</v>
      </c>
      <c r="B24" s="70">
        <v>170301130019</v>
      </c>
      <c r="C24" s="95">
        <v>49</v>
      </c>
      <c r="D24" s="95"/>
      <c r="E24" s="95">
        <v>48</v>
      </c>
      <c r="F24" s="56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68">
        <v>15</v>
      </c>
      <c r="B25" s="70">
        <v>170301131020</v>
      </c>
      <c r="C25" s="95">
        <v>45</v>
      </c>
      <c r="D25" s="95"/>
      <c r="E25" s="95">
        <v>39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68">
        <v>16</v>
      </c>
      <c r="B26" s="70">
        <v>170301131021</v>
      </c>
      <c r="C26" s="95">
        <v>48</v>
      </c>
      <c r="D26" s="95"/>
      <c r="E26" s="95">
        <v>41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68">
        <v>17</v>
      </c>
      <c r="B27" s="70">
        <v>170301131022</v>
      </c>
      <c r="C27" s="95">
        <v>46</v>
      </c>
      <c r="D27" s="95"/>
      <c r="E27" s="95">
        <v>47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8" workbookViewId="0">
      <selection activeCell="N24" sqref="N24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222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223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224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17</v>
      </c>
      <c r="E6" s="92" t="s">
        <v>18</v>
      </c>
      <c r="F6" s="16">
        <f>COUNTA(E11:E111)</f>
        <v>17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41.25</v>
      </c>
      <c r="E8" s="93" t="s">
        <v>27</v>
      </c>
      <c r="F8" s="93">
        <f>(0.55*E10)</f>
        <v>41.25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71</v>
      </c>
      <c r="D9" s="93">
        <f>COUNTIF(C11:C100,"&gt;="&amp;D8)</f>
        <v>17</v>
      </c>
      <c r="E9" s="93" t="s">
        <v>71</v>
      </c>
      <c r="F9" s="93">
        <f>COUNTIF(E11:E100,"&gt;="&amp;F8)</f>
        <v>17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75</v>
      </c>
      <c r="D10" s="93">
        <f>(D9/D6)*100</f>
        <v>100</v>
      </c>
      <c r="E10" s="94">
        <v>75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170301130019</v>
      </c>
      <c r="C11" s="63">
        <v>54</v>
      </c>
      <c r="D11" s="63"/>
      <c r="E11" s="63">
        <v>63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170301131022</v>
      </c>
      <c r="C12" s="63">
        <v>50</v>
      </c>
      <c r="D12" s="63"/>
      <c r="E12" s="63">
        <v>61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170301130005</v>
      </c>
      <c r="C13" s="63">
        <v>56</v>
      </c>
      <c r="D13" s="63"/>
      <c r="E13" s="63">
        <v>51</v>
      </c>
      <c r="F13" s="64"/>
      <c r="G13" s="36" t="s">
        <v>50</v>
      </c>
      <c r="H13" s="97">
        <v>3</v>
      </c>
      <c r="I13" s="97">
        <v>3</v>
      </c>
      <c r="J13" s="99">
        <v>3</v>
      </c>
      <c r="K13" s="99">
        <v>0</v>
      </c>
      <c r="L13" s="97">
        <v>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3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170301130002</v>
      </c>
      <c r="C14" s="63">
        <v>58</v>
      </c>
      <c r="D14" s="63"/>
      <c r="E14" s="63">
        <v>52</v>
      </c>
      <c r="F14" s="64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0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3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90">
        <v>5</v>
      </c>
      <c r="B15" s="33">
        <v>170301130003</v>
      </c>
      <c r="C15" s="63">
        <v>51</v>
      </c>
      <c r="D15" s="63"/>
      <c r="E15" s="63">
        <v>65</v>
      </c>
      <c r="F15" s="64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90">
        <v>6</v>
      </c>
      <c r="B16" s="33">
        <v>170301130006</v>
      </c>
      <c r="C16" s="63">
        <v>55</v>
      </c>
      <c r="D16" s="63"/>
      <c r="E16" s="63">
        <v>61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170301130010</v>
      </c>
      <c r="C17" s="63">
        <v>56</v>
      </c>
      <c r="D17" s="63"/>
      <c r="E17" s="63">
        <v>51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170301130011</v>
      </c>
      <c r="C18" s="63">
        <v>52</v>
      </c>
      <c r="D18" s="63"/>
      <c r="E18" s="63">
        <v>66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170301130012</v>
      </c>
      <c r="C19" s="63">
        <v>57</v>
      </c>
      <c r="D19" s="63"/>
      <c r="E19" s="63">
        <v>63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170301130013</v>
      </c>
      <c r="C20" s="63">
        <v>58</v>
      </c>
      <c r="D20" s="63"/>
      <c r="E20" s="63">
        <v>49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170301130014</v>
      </c>
      <c r="C21" s="63">
        <v>58</v>
      </c>
      <c r="D21" s="63"/>
      <c r="E21" s="63">
        <v>46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170301130015</v>
      </c>
      <c r="C22" s="63">
        <v>69</v>
      </c>
      <c r="D22" s="63"/>
      <c r="E22" s="63">
        <v>64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170301131020</v>
      </c>
      <c r="C23" s="63">
        <v>61</v>
      </c>
      <c r="D23" s="63"/>
      <c r="E23" s="63">
        <v>69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170301131021</v>
      </c>
      <c r="C24" s="63">
        <v>57</v>
      </c>
      <c r="D24" s="63"/>
      <c r="E24" s="63">
        <v>64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170301130001</v>
      </c>
      <c r="C25" s="63">
        <v>59</v>
      </c>
      <c r="D25" s="63"/>
      <c r="E25" s="63">
        <v>61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170301130004</v>
      </c>
      <c r="C26" s="63">
        <v>59</v>
      </c>
      <c r="D26" s="63"/>
      <c r="E26" s="63">
        <v>61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170301130008</v>
      </c>
      <c r="C27" s="63">
        <v>54</v>
      </c>
      <c r="D27" s="63"/>
      <c r="E27" s="63">
        <v>54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sqref="A1:W38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 x14ac:dyDescent="0.35">
      <c r="A3" s="115" t="s">
        <v>68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69</v>
      </c>
      <c r="B4" s="116"/>
      <c r="C4" s="116"/>
      <c r="D4" s="116"/>
      <c r="E4" s="116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70</v>
      </c>
      <c r="B5" s="116"/>
      <c r="C5" s="116"/>
      <c r="D5" s="116"/>
      <c r="E5" s="116"/>
      <c r="F5" s="3"/>
      <c r="G5" s="4" t="s">
        <v>14</v>
      </c>
      <c r="H5" s="11">
        <f>D10</f>
        <v>89.285714285714292</v>
      </c>
      <c r="I5" s="6"/>
      <c r="J5" s="2"/>
      <c r="K5" s="12" t="s">
        <v>15</v>
      </c>
      <c r="L5" s="12">
        <v>2</v>
      </c>
      <c r="M5" s="2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B6" s="14" t="s">
        <v>16</v>
      </c>
      <c r="C6" s="48" t="s">
        <v>17</v>
      </c>
      <c r="D6" s="16">
        <f>COUNTA(C11:C111)</f>
        <v>28</v>
      </c>
      <c r="E6" s="48" t="s">
        <v>18</v>
      </c>
      <c r="F6" s="16">
        <f>COUNTA(E11:E111)</f>
        <v>28</v>
      </c>
      <c r="G6" s="4" t="s">
        <v>19</v>
      </c>
      <c r="H6" s="17">
        <f>F10</f>
        <v>85.714285714285708</v>
      </c>
      <c r="I6" s="6"/>
      <c r="J6" s="2"/>
      <c r="K6" s="18" t="s">
        <v>20</v>
      </c>
      <c r="L6" s="18">
        <v>1</v>
      </c>
      <c r="M6" s="2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B7" s="14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87.5</v>
      </c>
      <c r="I7" s="24">
        <v>0.6</v>
      </c>
      <c r="J7" s="2"/>
      <c r="K7" s="25" t="s">
        <v>24</v>
      </c>
      <c r="L7" s="25">
        <v>0</v>
      </c>
      <c r="M7" s="2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B8" s="14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5">
      <c r="B9" s="14" t="s">
        <v>30</v>
      </c>
      <c r="C9" s="21" t="s">
        <v>71</v>
      </c>
      <c r="D9" s="21">
        <f>COUNTIF(C11:C100,"&gt;="&amp;D8)</f>
        <v>25</v>
      </c>
      <c r="E9" s="21" t="s">
        <v>71</v>
      </c>
      <c r="F9" s="21">
        <f>COUNTIF(E11:E100,"&gt;="&amp;F8)</f>
        <v>24</v>
      </c>
      <c r="G9" s="27"/>
      <c r="H9" s="28"/>
      <c r="I9" s="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 x14ac:dyDescent="0.35">
      <c r="A10" s="27"/>
      <c r="B10" s="14" t="s">
        <v>32</v>
      </c>
      <c r="C10" s="21">
        <v>50</v>
      </c>
      <c r="D10" s="21">
        <f>(D9/D6)*100</f>
        <v>89.285714285714292</v>
      </c>
      <c r="E10" s="49">
        <v>50</v>
      </c>
      <c r="F10" s="21">
        <f>(F9/F6)*100</f>
        <v>85.714285714285708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  <c r="W10" s="2"/>
    </row>
    <row r="11" spans="1:23" ht="15.5" x14ac:dyDescent="0.35">
      <c r="A11" s="27">
        <v>1</v>
      </c>
      <c r="B11" s="33">
        <v>170101130020</v>
      </c>
      <c r="C11" s="63">
        <v>33</v>
      </c>
      <c r="D11" s="63"/>
      <c r="E11" s="63">
        <v>35</v>
      </c>
      <c r="F11" s="64"/>
      <c r="G11" s="36" t="s">
        <v>48</v>
      </c>
      <c r="H11" s="4">
        <v>3</v>
      </c>
      <c r="I11" s="4">
        <v>3</v>
      </c>
      <c r="J11" s="6">
        <v>3</v>
      </c>
      <c r="K11" s="6">
        <v>0</v>
      </c>
      <c r="L11" s="4">
        <v>3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2</v>
      </c>
      <c r="U11" s="6">
        <v>0</v>
      </c>
      <c r="V11" s="6">
        <v>3</v>
      </c>
      <c r="W11" s="2"/>
    </row>
    <row r="12" spans="1:23" ht="15.5" x14ac:dyDescent="0.35">
      <c r="A12" s="27">
        <v>2</v>
      </c>
      <c r="B12" s="33">
        <v>170101130019</v>
      </c>
      <c r="C12" s="63">
        <v>0</v>
      </c>
      <c r="D12" s="63"/>
      <c r="E12" s="63">
        <v>0</v>
      </c>
      <c r="F12" s="64"/>
      <c r="G12" s="36" t="s">
        <v>49</v>
      </c>
      <c r="H12" s="52">
        <v>3</v>
      </c>
      <c r="I12" s="52">
        <v>3</v>
      </c>
      <c r="J12" s="6">
        <v>3</v>
      </c>
      <c r="K12" s="6">
        <v>0</v>
      </c>
      <c r="L12" s="52">
        <v>3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3</v>
      </c>
      <c r="U12" s="6">
        <v>0</v>
      </c>
      <c r="V12" s="6">
        <v>3</v>
      </c>
      <c r="W12" s="2"/>
    </row>
    <row r="13" spans="1:23" ht="15.5" x14ac:dyDescent="0.35">
      <c r="A13" s="27">
        <v>3</v>
      </c>
      <c r="B13" s="33">
        <v>170101130007</v>
      </c>
      <c r="C13" s="63">
        <v>34</v>
      </c>
      <c r="D13" s="63"/>
      <c r="E13" s="63">
        <v>45</v>
      </c>
      <c r="F13" s="64"/>
      <c r="G13" s="36" t="s">
        <v>50</v>
      </c>
      <c r="H13" s="52">
        <v>3</v>
      </c>
      <c r="I13" s="52">
        <v>3</v>
      </c>
      <c r="J13" s="6">
        <v>3</v>
      </c>
      <c r="K13" s="6">
        <v>0</v>
      </c>
      <c r="L13" s="52">
        <v>3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</v>
      </c>
      <c r="U13" s="6">
        <v>0</v>
      </c>
      <c r="V13" s="6">
        <v>2</v>
      </c>
      <c r="W13" s="2"/>
    </row>
    <row r="14" spans="1:23" ht="15.5" x14ac:dyDescent="0.35">
      <c r="A14" s="27">
        <v>4</v>
      </c>
      <c r="B14" s="33">
        <v>170101130001</v>
      </c>
      <c r="C14" s="63">
        <v>43</v>
      </c>
      <c r="D14" s="63"/>
      <c r="E14" s="63">
        <v>45</v>
      </c>
      <c r="F14" s="64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0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  <c r="W14" s="2"/>
    </row>
    <row r="15" spans="1:23" ht="15.5" x14ac:dyDescent="0.35">
      <c r="A15" s="27">
        <v>5</v>
      </c>
      <c r="B15" s="33">
        <v>170101130003</v>
      </c>
      <c r="C15" s="63">
        <v>41</v>
      </c>
      <c r="D15" s="63"/>
      <c r="E15" s="63">
        <v>40</v>
      </c>
      <c r="F15" s="64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2"/>
    </row>
    <row r="16" spans="1:23" x14ac:dyDescent="0.35">
      <c r="A16" s="27">
        <v>6</v>
      </c>
      <c r="B16" s="33">
        <v>170101130005</v>
      </c>
      <c r="C16" s="63">
        <v>29</v>
      </c>
      <c r="D16" s="63"/>
      <c r="E16" s="63">
        <v>18</v>
      </c>
      <c r="F16" s="64"/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5">
      <c r="A17" s="27">
        <v>7</v>
      </c>
      <c r="B17" s="33">
        <v>170101130008</v>
      </c>
      <c r="C17" s="63">
        <v>46</v>
      </c>
      <c r="D17" s="63"/>
      <c r="E17" s="63">
        <v>50</v>
      </c>
      <c r="F17" s="64"/>
      <c r="G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5">
      <c r="A18" s="27">
        <v>8</v>
      </c>
      <c r="B18" s="33">
        <v>170101130027</v>
      </c>
      <c r="C18" s="63">
        <v>26</v>
      </c>
      <c r="D18" s="63"/>
      <c r="E18" s="63">
        <v>17</v>
      </c>
      <c r="F18" s="64"/>
      <c r="G18" s="2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5">
      <c r="A19" s="27">
        <v>9</v>
      </c>
      <c r="B19" s="33">
        <v>170101130036</v>
      </c>
      <c r="C19" s="63">
        <v>41</v>
      </c>
      <c r="D19" s="63"/>
      <c r="E19" s="63">
        <v>45</v>
      </c>
      <c r="F19" s="64"/>
      <c r="G19" s="2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5">
      <c r="A20" s="27">
        <v>10</v>
      </c>
      <c r="B20" s="33">
        <v>170101130037</v>
      </c>
      <c r="C20" s="63">
        <v>45</v>
      </c>
      <c r="D20" s="63"/>
      <c r="E20" s="63">
        <v>56</v>
      </c>
      <c r="F20" s="64"/>
      <c r="G20" s="27"/>
      <c r="H20" s="2"/>
      <c r="I20" s="2"/>
      <c r="J20" s="28"/>
      <c r="K20" s="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5">
      <c r="A21" s="27">
        <v>11</v>
      </c>
      <c r="B21" s="33">
        <v>170101130004</v>
      </c>
      <c r="C21" s="63">
        <v>45</v>
      </c>
      <c r="D21" s="63"/>
      <c r="E21" s="63">
        <v>47</v>
      </c>
      <c r="F21" s="64"/>
      <c r="G21" s="27"/>
      <c r="H21" s="41"/>
      <c r="I21" s="114"/>
      <c r="J21" s="114"/>
      <c r="K21" s="2"/>
      <c r="L21" s="2"/>
      <c r="M21" s="28"/>
      <c r="N21" s="28"/>
      <c r="O21" s="28"/>
      <c r="P21" s="28"/>
      <c r="Q21" s="28"/>
      <c r="R21" s="2"/>
      <c r="S21" s="2"/>
      <c r="T21" s="2"/>
      <c r="U21" s="2"/>
      <c r="V21" s="2"/>
      <c r="W21" s="2"/>
    </row>
    <row r="22" spans="1:23" x14ac:dyDescent="0.35">
      <c r="A22" s="27">
        <v>12</v>
      </c>
      <c r="B22" s="33">
        <v>170101130009</v>
      </c>
      <c r="C22" s="63">
        <v>37</v>
      </c>
      <c r="D22" s="63"/>
      <c r="E22" s="63">
        <v>43</v>
      </c>
      <c r="F22" s="64"/>
      <c r="G22" s="27"/>
      <c r="H22" s="42"/>
      <c r="I22" s="43"/>
      <c r="J22" s="43"/>
      <c r="K22" s="2"/>
      <c r="L22" s="2"/>
      <c r="M22" s="28"/>
      <c r="N22" s="28"/>
      <c r="O22" s="28"/>
      <c r="P22" s="28"/>
      <c r="Q22" s="28"/>
      <c r="R22" s="2"/>
      <c r="S22" s="2"/>
      <c r="T22" s="2"/>
      <c r="U22" s="2"/>
      <c r="V22" s="2"/>
      <c r="W22" s="2"/>
    </row>
    <row r="23" spans="1:23" x14ac:dyDescent="0.35">
      <c r="A23" s="27">
        <v>13</v>
      </c>
      <c r="B23" s="33">
        <v>170101130011</v>
      </c>
      <c r="C23" s="63">
        <v>36</v>
      </c>
      <c r="D23" s="63"/>
      <c r="E23" s="63">
        <v>38</v>
      </c>
      <c r="F23" s="64"/>
      <c r="G23" s="27"/>
      <c r="H23" s="27"/>
      <c r="I23" s="2"/>
      <c r="J23" s="2"/>
      <c r="K23" s="2"/>
      <c r="L23" s="2"/>
      <c r="M23" s="2"/>
      <c r="N23" s="28"/>
      <c r="O23" s="28"/>
      <c r="P23" s="28"/>
      <c r="Q23" s="28"/>
      <c r="R23" s="28"/>
      <c r="S23" s="2"/>
      <c r="T23" s="2"/>
      <c r="U23" s="2"/>
      <c r="V23" s="2"/>
      <c r="W23" s="2"/>
    </row>
    <row r="24" spans="1:23" x14ac:dyDescent="0.35">
      <c r="A24" s="27">
        <v>14</v>
      </c>
      <c r="B24" s="33">
        <v>170101130012</v>
      </c>
      <c r="C24" s="63">
        <v>31</v>
      </c>
      <c r="D24" s="63"/>
      <c r="E24" s="63">
        <v>32</v>
      </c>
      <c r="F24" s="64"/>
      <c r="G24" s="27"/>
      <c r="H24" s="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"/>
    </row>
    <row r="25" spans="1:23" ht="15.5" x14ac:dyDescent="0.35">
      <c r="A25" s="27">
        <v>15</v>
      </c>
      <c r="B25" s="33">
        <v>170101130013</v>
      </c>
      <c r="C25" s="55">
        <v>44</v>
      </c>
      <c r="D25" s="55"/>
      <c r="E25" s="55">
        <v>46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"/>
    </row>
    <row r="26" spans="1:23" ht="15.5" x14ac:dyDescent="0.35">
      <c r="A26" s="27">
        <v>16</v>
      </c>
      <c r="B26" s="33">
        <v>170101130014</v>
      </c>
      <c r="C26" s="55">
        <v>34</v>
      </c>
      <c r="D26" s="55"/>
      <c r="E26" s="55">
        <v>40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"/>
    </row>
    <row r="27" spans="1:23" ht="15.5" x14ac:dyDescent="0.35">
      <c r="A27" s="27">
        <v>17</v>
      </c>
      <c r="B27" s="33">
        <v>170101130015</v>
      </c>
      <c r="C27" s="55">
        <v>31</v>
      </c>
      <c r="D27" s="55"/>
      <c r="E27" s="55">
        <v>41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2"/>
    </row>
    <row r="28" spans="1:23" ht="15.5" x14ac:dyDescent="0.35">
      <c r="A28" s="27">
        <v>18</v>
      </c>
      <c r="B28" s="33">
        <v>170101130016</v>
      </c>
      <c r="C28" s="55">
        <v>44</v>
      </c>
      <c r="D28" s="55"/>
      <c r="E28" s="55">
        <v>42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</row>
    <row r="29" spans="1:23" ht="15.5" x14ac:dyDescent="0.35">
      <c r="A29" s="27">
        <v>19</v>
      </c>
      <c r="B29" s="33">
        <v>170101130017</v>
      </c>
      <c r="C29" s="55">
        <v>48</v>
      </c>
      <c r="D29" s="55"/>
      <c r="E29" s="55">
        <v>48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2"/>
    </row>
    <row r="30" spans="1:23" ht="15.5" x14ac:dyDescent="0.35">
      <c r="A30" s="27">
        <v>20</v>
      </c>
      <c r="B30" s="33">
        <v>170101130018</v>
      </c>
      <c r="C30" s="55">
        <v>47</v>
      </c>
      <c r="D30" s="55"/>
      <c r="E30" s="55">
        <v>51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2"/>
    </row>
    <row r="31" spans="1:23" ht="15.5" x14ac:dyDescent="0.35">
      <c r="A31" s="27">
        <v>21</v>
      </c>
      <c r="B31" s="33">
        <v>170101130026</v>
      </c>
      <c r="C31" s="55">
        <v>45</v>
      </c>
      <c r="D31" s="55"/>
      <c r="E31" s="55">
        <v>46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2"/>
    </row>
    <row r="32" spans="1:23" ht="15.5" x14ac:dyDescent="0.35">
      <c r="A32" s="27">
        <v>22</v>
      </c>
      <c r="B32" s="33">
        <v>170101130028</v>
      </c>
      <c r="C32" s="55">
        <v>28</v>
      </c>
      <c r="D32" s="55"/>
      <c r="E32" s="55">
        <v>42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2"/>
    </row>
    <row r="33" spans="1:23" ht="15.5" x14ac:dyDescent="0.35">
      <c r="A33" s="27">
        <v>23</v>
      </c>
      <c r="B33" s="33">
        <v>170101130029</v>
      </c>
      <c r="C33" s="55">
        <v>31</v>
      </c>
      <c r="D33" s="55"/>
      <c r="E33" s="55">
        <v>32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2"/>
    </row>
    <row r="34" spans="1:23" ht="15.5" x14ac:dyDescent="0.35">
      <c r="A34" s="27">
        <v>24</v>
      </c>
      <c r="B34" s="33">
        <v>170101130031</v>
      </c>
      <c r="C34" s="55">
        <v>29</v>
      </c>
      <c r="D34" s="55"/>
      <c r="E34" s="55">
        <v>34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27">
        <v>25</v>
      </c>
      <c r="B35" s="33">
        <v>170101130032</v>
      </c>
      <c r="C35" s="55">
        <v>34</v>
      </c>
      <c r="D35" s="55"/>
      <c r="E35" s="55">
        <v>38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2"/>
    </row>
    <row r="36" spans="1:23" x14ac:dyDescent="0.35">
      <c r="A36" s="27">
        <v>26</v>
      </c>
      <c r="B36" s="33">
        <v>170101130033</v>
      </c>
      <c r="C36" s="55">
        <v>3</v>
      </c>
      <c r="D36" s="55"/>
      <c r="E36" s="55">
        <v>0</v>
      </c>
      <c r="F36" s="56"/>
      <c r="G36" s="2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35">
      <c r="A37" s="27">
        <v>27</v>
      </c>
      <c r="B37" s="33">
        <v>170101130035</v>
      </c>
      <c r="C37" s="55">
        <v>28</v>
      </c>
      <c r="D37" s="55"/>
      <c r="E37" s="55">
        <v>37</v>
      </c>
      <c r="F37" s="56"/>
      <c r="G37" s="2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 x14ac:dyDescent="0.35">
      <c r="A38" s="27">
        <v>28</v>
      </c>
      <c r="B38" s="33">
        <v>170101130038</v>
      </c>
      <c r="C38" s="55">
        <v>47</v>
      </c>
      <c r="D38" s="55"/>
      <c r="E38" s="55">
        <v>53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K8" sqref="K8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225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226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227</v>
      </c>
      <c r="B5" s="116"/>
      <c r="C5" s="116"/>
      <c r="D5" s="116"/>
      <c r="E5" s="116"/>
      <c r="F5" s="3"/>
      <c r="G5" s="4" t="s">
        <v>14</v>
      </c>
      <c r="H5" s="11">
        <f>D10</f>
        <v>88.235294117647058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15" t="s">
        <v>17</v>
      </c>
      <c r="D6" s="16">
        <f>COUNTA(C11:C111)</f>
        <v>17</v>
      </c>
      <c r="E6" s="15" t="s">
        <v>18</v>
      </c>
      <c r="F6" s="16">
        <f>COUNTA(E11:E111)</f>
        <v>17</v>
      </c>
      <c r="G6" s="4" t="s">
        <v>19</v>
      </c>
      <c r="H6" s="17">
        <f>F10</f>
        <v>47.058823529411761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20" t="s">
        <v>22</v>
      </c>
      <c r="D7" s="93"/>
      <c r="E7" s="20" t="s">
        <v>22</v>
      </c>
      <c r="F7" s="93"/>
      <c r="G7" s="22" t="s">
        <v>23</v>
      </c>
      <c r="H7" s="23">
        <f>AVERAGE(H5:H6)</f>
        <v>67.647058823529406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20" t="s">
        <v>26</v>
      </c>
      <c r="D8" s="93">
        <f>(0.55*C10)</f>
        <v>41.25</v>
      </c>
      <c r="E8" s="20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20" t="s">
        <v>31</v>
      </c>
      <c r="D9" s="93">
        <f>COUNTIF(C11:C100,"&gt;="&amp;D8)</f>
        <v>15</v>
      </c>
      <c r="E9" s="20" t="s">
        <v>31</v>
      </c>
      <c r="F9" s="93">
        <f>COUNTIF(E11:E100,"&gt;="&amp;F8)</f>
        <v>8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20">
        <v>75</v>
      </c>
      <c r="D10" s="93">
        <f>(D9/D6)*100</f>
        <v>88.235294117647058</v>
      </c>
      <c r="E10" s="29">
        <v>50</v>
      </c>
      <c r="F10" s="93">
        <f>(F9/F6)*100</f>
        <v>47.058823529411761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71">
        <v>62</v>
      </c>
      <c r="D11" s="71"/>
      <c r="E11" s="34">
        <v>36</v>
      </c>
      <c r="F11" s="35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170301130002</v>
      </c>
      <c r="C12" s="71">
        <v>53</v>
      </c>
      <c r="D12" s="71"/>
      <c r="E12" s="34">
        <v>19</v>
      </c>
      <c r="F12" s="35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2</v>
      </c>
      <c r="W12" s="87"/>
    </row>
    <row r="13" spans="1:23" ht="15.5" x14ac:dyDescent="0.35">
      <c r="A13" s="90">
        <v>3</v>
      </c>
      <c r="B13" s="33">
        <v>170301130003</v>
      </c>
      <c r="C13" s="71">
        <v>55</v>
      </c>
      <c r="D13" s="71"/>
      <c r="E13" s="34">
        <v>25</v>
      </c>
      <c r="F13" s="35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170301130004</v>
      </c>
      <c r="C14" s="71">
        <v>67</v>
      </c>
      <c r="D14" s="71"/>
      <c r="E14" s="34">
        <v>38</v>
      </c>
      <c r="F14" s="35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2.3333333333333335</v>
      </c>
      <c r="W14" s="87"/>
    </row>
    <row r="15" spans="1:23" ht="15.5" x14ac:dyDescent="0.35">
      <c r="A15" s="90">
        <v>5</v>
      </c>
      <c r="B15" s="33">
        <v>170301130005</v>
      </c>
      <c r="C15" s="71">
        <v>49</v>
      </c>
      <c r="D15" s="71"/>
      <c r="E15" s="34">
        <v>25</v>
      </c>
      <c r="F15" s="35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1.3125</v>
      </c>
      <c r="W15" s="87"/>
    </row>
    <row r="16" spans="1:23" x14ac:dyDescent="0.35">
      <c r="A16" s="90">
        <v>6</v>
      </c>
      <c r="B16" s="33">
        <v>170301130006</v>
      </c>
      <c r="C16" s="71">
        <v>67</v>
      </c>
      <c r="D16" s="71"/>
      <c r="E16" s="34">
        <v>32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170301130008</v>
      </c>
      <c r="C17" s="71">
        <v>60</v>
      </c>
      <c r="D17" s="71"/>
      <c r="E17" s="34">
        <v>24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170301130010</v>
      </c>
      <c r="C18" s="71">
        <v>65</v>
      </c>
      <c r="D18" s="71"/>
      <c r="E18" s="34">
        <v>32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170301130011</v>
      </c>
      <c r="C19" s="71">
        <v>60</v>
      </c>
      <c r="D19" s="71"/>
      <c r="E19" s="34">
        <v>24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170301130012</v>
      </c>
      <c r="C20" s="71">
        <v>68</v>
      </c>
      <c r="D20" s="71"/>
      <c r="E20" s="34">
        <v>31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170301130013</v>
      </c>
      <c r="C21" s="71">
        <v>62</v>
      </c>
      <c r="D21" s="71"/>
      <c r="E21" s="34">
        <v>36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170301130014</v>
      </c>
      <c r="C22" s="71">
        <v>58</v>
      </c>
      <c r="D22" s="71"/>
      <c r="E22" s="34">
        <v>23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170301130015</v>
      </c>
      <c r="C23" s="71">
        <v>61</v>
      </c>
      <c r="D23" s="71"/>
      <c r="E23" s="34">
        <v>31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170301130019</v>
      </c>
      <c r="C24" s="71">
        <v>58</v>
      </c>
      <c r="D24" s="71"/>
      <c r="E24" s="34">
        <v>28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170301131020</v>
      </c>
      <c r="C25" s="71">
        <v>31</v>
      </c>
      <c r="D25" s="71"/>
      <c r="E25" s="34">
        <v>15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170301131021</v>
      </c>
      <c r="C26" s="71">
        <v>50</v>
      </c>
      <c r="D26" s="71"/>
      <c r="E26" s="34">
        <v>22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104">
        <v>170301131022</v>
      </c>
      <c r="C27" s="105">
        <v>41</v>
      </c>
      <c r="D27" s="105"/>
      <c r="E27" s="106">
        <v>17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K10" sqref="K10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228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229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230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22</v>
      </c>
      <c r="E6" s="92" t="s">
        <v>18</v>
      </c>
      <c r="F6" s="16">
        <f>COUNTA(E11:E111)</f>
        <v>22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64</v>
      </c>
      <c r="D9" s="93">
        <f>COUNTIF(C11:C100,"&gt;="&amp;D8)</f>
        <v>22</v>
      </c>
      <c r="E9" s="93" t="s">
        <v>64</v>
      </c>
      <c r="F9" s="93">
        <f>COUNTIF(E11:E100,"&gt;="&amp;F8)</f>
        <v>22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170101130001</v>
      </c>
      <c r="C11" s="93">
        <v>45</v>
      </c>
      <c r="D11" s="93"/>
      <c r="E11" s="94">
        <v>38</v>
      </c>
      <c r="F11" s="107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170101130003</v>
      </c>
      <c r="C12" s="93">
        <v>42</v>
      </c>
      <c r="D12" s="93"/>
      <c r="E12" s="94">
        <v>39</v>
      </c>
      <c r="F12" s="107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170101130004</v>
      </c>
      <c r="C13" s="93">
        <v>41</v>
      </c>
      <c r="D13" s="93"/>
      <c r="E13" s="94">
        <v>40</v>
      </c>
      <c r="F13" s="107"/>
      <c r="G13" s="36" t="s">
        <v>50</v>
      </c>
      <c r="H13" s="97">
        <v>3</v>
      </c>
      <c r="I13" s="97">
        <v>3</v>
      </c>
      <c r="J13" s="99">
        <v>3</v>
      </c>
      <c r="K13" s="99">
        <v>0</v>
      </c>
      <c r="L13" s="97">
        <v>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3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170101130007</v>
      </c>
      <c r="C14" s="93">
        <v>46</v>
      </c>
      <c r="D14" s="93"/>
      <c r="E14" s="94">
        <v>41</v>
      </c>
      <c r="F14" s="107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0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170101130008</v>
      </c>
      <c r="C15" s="93">
        <v>42</v>
      </c>
      <c r="D15" s="93"/>
      <c r="E15" s="94">
        <v>40</v>
      </c>
      <c r="F15" s="107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170101130009</v>
      </c>
      <c r="C16" s="93">
        <v>45</v>
      </c>
      <c r="D16" s="93"/>
      <c r="E16" s="94">
        <v>42</v>
      </c>
      <c r="F16" s="107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170101130011</v>
      </c>
      <c r="C17" s="93">
        <v>42</v>
      </c>
      <c r="D17" s="93"/>
      <c r="E17" s="94">
        <v>42</v>
      </c>
      <c r="F17" s="107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170101130012</v>
      </c>
      <c r="C18" s="93">
        <v>42</v>
      </c>
      <c r="D18" s="93"/>
      <c r="E18" s="94">
        <v>41</v>
      </c>
      <c r="F18" s="107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170101130014</v>
      </c>
      <c r="C19" s="93">
        <v>42</v>
      </c>
      <c r="D19" s="93"/>
      <c r="E19" s="94">
        <v>40</v>
      </c>
      <c r="F19" s="107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170101130015</v>
      </c>
      <c r="C20" s="93">
        <v>41</v>
      </c>
      <c r="D20" s="93"/>
      <c r="E20" s="94">
        <v>40</v>
      </c>
      <c r="F20" s="107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170101130016</v>
      </c>
      <c r="C21" s="93">
        <v>46</v>
      </c>
      <c r="D21" s="93"/>
      <c r="E21" s="94">
        <v>44</v>
      </c>
      <c r="F21" s="107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170101130017</v>
      </c>
      <c r="C22" s="93">
        <v>46</v>
      </c>
      <c r="D22" s="93"/>
      <c r="E22" s="94">
        <v>46</v>
      </c>
      <c r="F22" s="107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170101130018</v>
      </c>
      <c r="C23" s="93">
        <v>46</v>
      </c>
      <c r="D23" s="93"/>
      <c r="E23" s="94">
        <v>48</v>
      </c>
      <c r="F23" s="107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170101130025</v>
      </c>
      <c r="C24" s="93">
        <v>42</v>
      </c>
      <c r="D24" s="93"/>
      <c r="E24" s="94">
        <v>40</v>
      </c>
      <c r="F24" s="107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170101130026</v>
      </c>
      <c r="C25" s="93">
        <v>44</v>
      </c>
      <c r="D25" s="93"/>
      <c r="E25" s="94">
        <v>39</v>
      </c>
      <c r="F25" s="107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170101130028</v>
      </c>
      <c r="C26" s="93">
        <v>44</v>
      </c>
      <c r="D26" s="93"/>
      <c r="E26" s="94">
        <v>38</v>
      </c>
      <c r="F26" s="107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170101130029</v>
      </c>
      <c r="C27" s="93">
        <v>43</v>
      </c>
      <c r="D27" s="93"/>
      <c r="E27" s="94">
        <v>38</v>
      </c>
      <c r="F27" s="107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170101130031</v>
      </c>
      <c r="C28" s="93">
        <v>44</v>
      </c>
      <c r="D28" s="93"/>
      <c r="E28" s="94">
        <v>37</v>
      </c>
      <c r="F28" s="107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170101130032</v>
      </c>
      <c r="C29" s="93">
        <v>42</v>
      </c>
      <c r="D29" s="93"/>
      <c r="E29" s="94">
        <v>39</v>
      </c>
      <c r="F29" s="107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170101130033</v>
      </c>
      <c r="C30" s="93">
        <v>43</v>
      </c>
      <c r="D30" s="93"/>
      <c r="E30" s="94">
        <v>38</v>
      </c>
      <c r="F30" s="107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170101130035</v>
      </c>
      <c r="C31" s="93">
        <v>40</v>
      </c>
      <c r="D31" s="93"/>
      <c r="E31" s="94">
        <v>42</v>
      </c>
      <c r="F31" s="107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170101130038</v>
      </c>
      <c r="C32" s="93">
        <v>45</v>
      </c>
      <c r="D32" s="93"/>
      <c r="E32" s="94">
        <v>46</v>
      </c>
      <c r="F32" s="107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231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232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233</v>
      </c>
      <c r="B5" s="116"/>
      <c r="C5" s="116"/>
      <c r="D5" s="116"/>
      <c r="E5" s="116"/>
      <c r="F5" s="3"/>
      <c r="G5" s="4" t="s">
        <v>14</v>
      </c>
      <c r="H5" s="11">
        <f>D10</f>
        <v>91.17647058823529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34</v>
      </c>
      <c r="E6" s="92" t="s">
        <v>18</v>
      </c>
      <c r="F6" s="16">
        <f>COUNTA(E11:E111)</f>
        <v>34</v>
      </c>
      <c r="G6" s="4" t="s">
        <v>19</v>
      </c>
      <c r="H6" s="17">
        <f>F10</f>
        <v>94.117647058823522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92.647058823529406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31</v>
      </c>
      <c r="E9" s="93" t="s">
        <v>31</v>
      </c>
      <c r="F9" s="93">
        <f>COUNTIF(E11:E100,"&gt;="&amp;F8)</f>
        <v>32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91.17647058823529</v>
      </c>
      <c r="E10" s="94">
        <v>50</v>
      </c>
      <c r="F10" s="93">
        <f>(F9/F6)*100</f>
        <v>94.117647058823522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170101130001</v>
      </c>
      <c r="C11" s="95">
        <v>37.5</v>
      </c>
      <c r="D11" s="95"/>
      <c r="E11" s="95">
        <v>37.5</v>
      </c>
      <c r="F11" s="76"/>
      <c r="G11" s="36" t="s">
        <v>48</v>
      </c>
      <c r="H11" s="4">
        <v>0</v>
      </c>
      <c r="I11" s="5">
        <v>0</v>
      </c>
      <c r="J11" s="99">
        <v>0</v>
      </c>
      <c r="K11" s="99">
        <v>0</v>
      </c>
      <c r="L11" s="99">
        <v>0</v>
      </c>
      <c r="M11" s="4">
        <v>0</v>
      </c>
      <c r="N11" s="4">
        <v>0</v>
      </c>
      <c r="O11" s="99">
        <v>3</v>
      </c>
      <c r="P11" s="99">
        <v>2</v>
      </c>
      <c r="Q11" s="99">
        <v>0</v>
      </c>
      <c r="R11" s="99">
        <v>0</v>
      </c>
      <c r="S11" s="99">
        <v>2</v>
      </c>
      <c r="T11" s="99">
        <v>2</v>
      </c>
      <c r="U11" s="99">
        <v>0</v>
      </c>
      <c r="V11" s="99">
        <v>2</v>
      </c>
    </row>
    <row r="12" spans="1:23" ht="25" customHeight="1" x14ac:dyDescent="0.35">
      <c r="A12" s="90">
        <v>2</v>
      </c>
      <c r="B12" s="33">
        <v>170101130003</v>
      </c>
      <c r="C12" s="95">
        <v>37.5</v>
      </c>
      <c r="D12" s="95"/>
      <c r="E12" s="95">
        <v>37.5</v>
      </c>
      <c r="F12" s="78"/>
      <c r="G12" s="36" t="s">
        <v>49</v>
      </c>
      <c r="H12" s="97">
        <v>0</v>
      </c>
      <c r="I12" s="5">
        <v>0</v>
      </c>
      <c r="J12" s="99">
        <v>0</v>
      </c>
      <c r="K12" s="99">
        <v>0</v>
      </c>
      <c r="L12" s="99">
        <v>0</v>
      </c>
      <c r="M12" s="97">
        <v>0</v>
      </c>
      <c r="N12" s="4">
        <v>0</v>
      </c>
      <c r="O12" s="99">
        <v>3</v>
      </c>
      <c r="P12" s="99">
        <v>2</v>
      </c>
      <c r="Q12" s="99">
        <v>0</v>
      </c>
      <c r="R12" s="99">
        <v>0</v>
      </c>
      <c r="S12" s="99">
        <v>2</v>
      </c>
      <c r="T12" s="99">
        <v>2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170101130004</v>
      </c>
      <c r="C13" s="95">
        <v>37.5</v>
      </c>
      <c r="D13" s="95"/>
      <c r="E13" s="95">
        <v>37.5</v>
      </c>
      <c r="F13" s="79"/>
      <c r="G13" s="36" t="s">
        <v>50</v>
      </c>
      <c r="H13" s="97">
        <v>0</v>
      </c>
      <c r="I13" s="5">
        <v>0</v>
      </c>
      <c r="J13" s="99">
        <v>0</v>
      </c>
      <c r="K13" s="99">
        <v>0</v>
      </c>
      <c r="L13" s="99">
        <v>0</v>
      </c>
      <c r="M13" s="97">
        <v>0</v>
      </c>
      <c r="N13" s="4">
        <v>0</v>
      </c>
      <c r="O13" s="99">
        <v>3</v>
      </c>
      <c r="P13" s="99">
        <v>2</v>
      </c>
      <c r="Q13" s="99">
        <v>0</v>
      </c>
      <c r="R13" s="99">
        <v>0</v>
      </c>
      <c r="S13" s="99">
        <v>2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170101130007</v>
      </c>
      <c r="C14" s="95">
        <v>45</v>
      </c>
      <c r="D14" s="95"/>
      <c r="E14" s="95">
        <v>45</v>
      </c>
      <c r="F14" s="79"/>
      <c r="G14" s="37" t="s">
        <v>51</v>
      </c>
      <c r="H14" s="38">
        <f>AVERAGE(H11:H13)</f>
        <v>0</v>
      </c>
      <c r="I14" s="38">
        <f>AVERAGE(I13)</f>
        <v>0</v>
      </c>
      <c r="J14" s="38">
        <f t="shared" ref="J14:V14" si="0">AVERAGE(J11:J13)</f>
        <v>0</v>
      </c>
      <c r="K14" s="38">
        <f>AVERAGE(K11:K13)</f>
        <v>0</v>
      </c>
      <c r="L14" s="38">
        <f t="shared" si="0"/>
        <v>0</v>
      </c>
      <c r="M14" s="38">
        <f t="shared" si="0"/>
        <v>0</v>
      </c>
      <c r="N14" s="38">
        <f>AVERAGE(N11:N13)</f>
        <v>0</v>
      </c>
      <c r="O14" s="38">
        <f>AVERAGE(O11:O13)</f>
        <v>3</v>
      </c>
      <c r="P14" s="38"/>
      <c r="Q14" s="38">
        <f t="shared" si="0"/>
        <v>0</v>
      </c>
      <c r="R14" s="38">
        <f t="shared" si="0"/>
        <v>0</v>
      </c>
      <c r="S14" s="38">
        <f t="shared" si="0"/>
        <v>2</v>
      </c>
      <c r="T14" s="38"/>
      <c r="U14" s="38">
        <f t="shared" si="0"/>
        <v>0</v>
      </c>
      <c r="V14" s="38">
        <f t="shared" si="0"/>
        <v>2</v>
      </c>
    </row>
    <row r="15" spans="1:23" ht="38" customHeight="1" x14ac:dyDescent="0.35">
      <c r="A15" s="90">
        <v>5</v>
      </c>
      <c r="B15" s="33">
        <v>170101130008</v>
      </c>
      <c r="C15" s="95">
        <v>25</v>
      </c>
      <c r="D15" s="95"/>
      <c r="E15" s="95">
        <v>25</v>
      </c>
      <c r="F15" s="79"/>
      <c r="G15" s="39" t="s">
        <v>52</v>
      </c>
      <c r="H15" s="40">
        <f>(56.25*H14)/100</f>
        <v>0</v>
      </c>
      <c r="I15" s="40">
        <f t="shared" ref="I15:V15" si="1">(56.25*I14)/100</f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>(56.25*N14)/100</f>
        <v>0</v>
      </c>
      <c r="O15" s="40">
        <f t="shared" si="1"/>
        <v>1.6875</v>
      </c>
      <c r="P15" s="40"/>
      <c r="Q15" s="40">
        <f t="shared" si="1"/>
        <v>0</v>
      </c>
      <c r="R15" s="40">
        <f t="shared" si="1"/>
        <v>0</v>
      </c>
      <c r="S15" s="40">
        <f t="shared" si="1"/>
        <v>1.125</v>
      </c>
      <c r="T15" s="40"/>
      <c r="U15" s="40">
        <f t="shared" si="1"/>
        <v>0</v>
      </c>
      <c r="V15" s="40">
        <f t="shared" si="1"/>
        <v>1.125</v>
      </c>
    </row>
    <row r="16" spans="1:23" ht="25" customHeight="1" x14ac:dyDescent="0.35">
      <c r="A16" s="90">
        <v>6</v>
      </c>
      <c r="B16" s="33">
        <v>170101130009</v>
      </c>
      <c r="C16" s="95">
        <v>45</v>
      </c>
      <c r="D16" s="95"/>
      <c r="E16" s="95">
        <v>45</v>
      </c>
      <c r="F16" s="79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90">
        <v>7</v>
      </c>
      <c r="B17" s="33">
        <v>170101130011</v>
      </c>
      <c r="C17" s="95">
        <v>40</v>
      </c>
      <c r="D17" s="95"/>
      <c r="E17" s="95">
        <v>40</v>
      </c>
      <c r="F17" s="95"/>
    </row>
    <row r="18" spans="1:22" ht="25" customHeight="1" x14ac:dyDescent="0.35">
      <c r="A18" s="90">
        <v>8</v>
      </c>
      <c r="B18" s="33">
        <v>170101130012</v>
      </c>
      <c r="C18" s="95">
        <v>45</v>
      </c>
      <c r="D18" s="95"/>
      <c r="E18" s="95">
        <v>45</v>
      </c>
      <c r="F18" s="56"/>
    </row>
    <row r="19" spans="1:22" ht="25" customHeight="1" x14ac:dyDescent="0.35">
      <c r="A19" s="90">
        <v>9</v>
      </c>
      <c r="B19" s="33">
        <v>170101130013</v>
      </c>
      <c r="C19" s="95">
        <v>46</v>
      </c>
      <c r="D19" s="95"/>
      <c r="E19" s="95">
        <v>46</v>
      </c>
      <c r="F19" s="56"/>
    </row>
    <row r="20" spans="1:22" ht="25" customHeight="1" x14ac:dyDescent="0.35">
      <c r="A20" s="90">
        <v>10</v>
      </c>
      <c r="B20" s="33">
        <v>170101130015</v>
      </c>
      <c r="C20" s="95">
        <v>46</v>
      </c>
      <c r="D20" s="95"/>
      <c r="E20" s="95">
        <v>46</v>
      </c>
      <c r="F20" s="56"/>
      <c r="J20" s="100"/>
      <c r="K20" s="100"/>
    </row>
    <row r="21" spans="1:22" ht="31.5" customHeight="1" x14ac:dyDescent="0.35">
      <c r="A21" s="90">
        <v>11</v>
      </c>
      <c r="B21" s="33">
        <v>170101130016</v>
      </c>
      <c r="C21" s="95">
        <v>45</v>
      </c>
      <c r="D21" s="95"/>
      <c r="E21" s="95">
        <v>45</v>
      </c>
      <c r="F21" s="56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170101130017</v>
      </c>
      <c r="C22" s="95">
        <v>45</v>
      </c>
      <c r="D22" s="95"/>
      <c r="E22" s="95">
        <v>45</v>
      </c>
      <c r="F22" s="56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170101130018</v>
      </c>
      <c r="C23" s="95">
        <v>45</v>
      </c>
      <c r="D23" s="95"/>
      <c r="E23" s="95">
        <v>45</v>
      </c>
      <c r="F23" s="56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170101130026</v>
      </c>
      <c r="C24" s="95">
        <v>40</v>
      </c>
      <c r="D24" s="95"/>
      <c r="E24" s="95">
        <v>40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170101130029</v>
      </c>
      <c r="C25" s="95">
        <v>25</v>
      </c>
      <c r="D25" s="95"/>
      <c r="E25" s="95">
        <v>25</v>
      </c>
      <c r="F25" s="58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170101130032</v>
      </c>
      <c r="C26" s="95">
        <v>35</v>
      </c>
      <c r="D26" s="95"/>
      <c r="E26" s="95">
        <v>35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170301130001</v>
      </c>
      <c r="C27" s="95">
        <v>45</v>
      </c>
      <c r="D27" s="95"/>
      <c r="E27" s="95">
        <v>45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170101130001</v>
      </c>
      <c r="C28" s="73">
        <v>80</v>
      </c>
      <c r="D28" s="73"/>
      <c r="E28" s="57">
        <v>40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170101130003</v>
      </c>
      <c r="C29" s="73">
        <v>76</v>
      </c>
      <c r="D29" s="73"/>
      <c r="E29" s="57">
        <v>38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170101130004</v>
      </c>
      <c r="C30" s="73">
        <v>80</v>
      </c>
      <c r="D30" s="73"/>
      <c r="E30" s="57">
        <v>40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170101130007</v>
      </c>
      <c r="C31" s="73">
        <v>75</v>
      </c>
      <c r="D31" s="73"/>
      <c r="E31" s="57">
        <v>37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170101130008</v>
      </c>
      <c r="C32" s="73">
        <v>82</v>
      </c>
      <c r="D32" s="73"/>
      <c r="E32" s="57">
        <v>41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170101130009</v>
      </c>
      <c r="C33" s="73">
        <v>80</v>
      </c>
      <c r="D33" s="73"/>
      <c r="E33" s="57">
        <v>40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170101130011</v>
      </c>
      <c r="C34" s="73">
        <v>80</v>
      </c>
      <c r="D34" s="73"/>
      <c r="E34" s="57">
        <v>40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170101130012</v>
      </c>
      <c r="C35" s="73">
        <v>62</v>
      </c>
      <c r="D35" s="73"/>
      <c r="E35" s="57">
        <v>31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170101130013</v>
      </c>
      <c r="C36" s="73">
        <v>76</v>
      </c>
      <c r="D36" s="73"/>
      <c r="E36" s="57">
        <v>38</v>
      </c>
      <c r="F36" s="56"/>
    </row>
    <row r="37" spans="1:23" ht="25" customHeight="1" x14ac:dyDescent="0.35">
      <c r="A37" s="90">
        <v>27</v>
      </c>
      <c r="B37" s="33">
        <v>170101130015</v>
      </c>
      <c r="C37" s="73">
        <v>75</v>
      </c>
      <c r="D37" s="73"/>
      <c r="E37" s="57">
        <v>37</v>
      </c>
      <c r="F37" s="56"/>
    </row>
    <row r="38" spans="1:23" ht="25" customHeight="1" x14ac:dyDescent="0.35">
      <c r="A38" s="90">
        <v>28</v>
      </c>
      <c r="B38" s="33">
        <v>170101130016</v>
      </c>
      <c r="C38" s="73">
        <v>80</v>
      </c>
      <c r="D38" s="73"/>
      <c r="E38" s="57">
        <v>40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>
        <v>170101130017</v>
      </c>
      <c r="C39" s="73">
        <v>76</v>
      </c>
      <c r="D39" s="73"/>
      <c r="E39" s="57">
        <v>38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>
        <v>170101130018</v>
      </c>
      <c r="C40" s="73">
        <v>82</v>
      </c>
      <c r="D40" s="73"/>
      <c r="E40" s="57">
        <v>41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>
        <v>170101130026</v>
      </c>
      <c r="C41" s="73">
        <v>84</v>
      </c>
      <c r="D41" s="73"/>
      <c r="E41" s="57">
        <v>42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>
        <v>170101130029</v>
      </c>
      <c r="C42" s="73">
        <v>66</v>
      </c>
      <c r="D42" s="73"/>
      <c r="E42" s="57">
        <v>33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>
        <v>170101130032</v>
      </c>
      <c r="C43" s="73">
        <v>66</v>
      </c>
      <c r="D43" s="73"/>
      <c r="E43" s="57">
        <v>33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A82" s="90">
        <v>72</v>
      </c>
      <c r="B82" s="33">
        <v>170101170108</v>
      </c>
      <c r="C82" s="95">
        <v>17</v>
      </c>
      <c r="D82" s="95"/>
      <c r="E82" s="95">
        <v>33</v>
      </c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W35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234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235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236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25</v>
      </c>
      <c r="E6" s="92" t="s">
        <v>18</v>
      </c>
      <c r="F6" s="16">
        <f>COUNTA(E11:E111)</f>
        <v>25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25</v>
      </c>
      <c r="E9" s="93" t="s">
        <v>31</v>
      </c>
      <c r="F9" s="93">
        <f>COUNTIF(E11:E100,"&gt;="&amp;F8)</f>
        <v>25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45">
        <v>170101130003</v>
      </c>
      <c r="C11" s="45">
        <v>34</v>
      </c>
      <c r="D11" s="45"/>
      <c r="E11" s="34">
        <v>46</v>
      </c>
      <c r="F11" s="35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45">
        <v>170101130011</v>
      </c>
      <c r="C12" s="45">
        <v>37</v>
      </c>
      <c r="D12" s="45"/>
      <c r="E12" s="34">
        <v>43</v>
      </c>
      <c r="F12" s="35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45">
        <v>170101130012</v>
      </c>
      <c r="C13" s="45">
        <v>35</v>
      </c>
      <c r="D13" s="45"/>
      <c r="E13" s="34">
        <v>41</v>
      </c>
      <c r="F13" s="35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45">
        <v>170101130013</v>
      </c>
      <c r="C14" s="45">
        <v>36</v>
      </c>
      <c r="D14" s="45"/>
      <c r="E14" s="34">
        <v>45</v>
      </c>
      <c r="F14" s="35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45">
        <v>170101130015</v>
      </c>
      <c r="C15" s="45">
        <v>34</v>
      </c>
      <c r="D15" s="45"/>
      <c r="E15" s="34">
        <v>44</v>
      </c>
      <c r="F15" s="35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45">
        <v>170101130029</v>
      </c>
      <c r="C16" s="45">
        <v>34</v>
      </c>
      <c r="D16" s="45"/>
      <c r="E16" s="34">
        <v>44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45">
        <v>170101130031</v>
      </c>
      <c r="C17" s="45">
        <v>32</v>
      </c>
      <c r="D17" s="45"/>
      <c r="E17" s="34">
        <v>44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45">
        <v>170101130032</v>
      </c>
      <c r="C18" s="45">
        <v>34</v>
      </c>
      <c r="D18" s="45"/>
      <c r="E18" s="34">
        <v>43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45">
        <v>170101130033</v>
      </c>
      <c r="C19" s="45">
        <v>35</v>
      </c>
      <c r="D19" s="45"/>
      <c r="E19" s="34">
        <v>43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45">
        <v>170101130036</v>
      </c>
      <c r="C20" s="45">
        <v>34</v>
      </c>
      <c r="D20" s="45"/>
      <c r="E20" s="34">
        <v>45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45">
        <v>170101130037</v>
      </c>
      <c r="C21" s="45">
        <v>34</v>
      </c>
      <c r="D21" s="45"/>
      <c r="E21" s="34">
        <v>44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45">
        <v>170101130004</v>
      </c>
      <c r="C22" s="45">
        <v>36</v>
      </c>
      <c r="D22" s="45"/>
      <c r="E22" s="34">
        <v>46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45">
        <v>170101130007</v>
      </c>
      <c r="C23" s="45">
        <v>38</v>
      </c>
      <c r="D23" s="45"/>
      <c r="E23" s="34">
        <v>47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45">
        <v>170101130008</v>
      </c>
      <c r="C24" s="45">
        <v>44</v>
      </c>
      <c r="D24" s="45"/>
      <c r="E24" s="34">
        <v>46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45">
        <v>170101130009</v>
      </c>
      <c r="C25" s="45">
        <v>36</v>
      </c>
      <c r="D25" s="45"/>
      <c r="E25" s="34">
        <v>48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45">
        <v>170101130014</v>
      </c>
      <c r="C26" s="45">
        <v>36</v>
      </c>
      <c r="D26" s="45"/>
      <c r="E26" s="34">
        <v>48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45">
        <v>170101130016</v>
      </c>
      <c r="C27" s="45">
        <v>38</v>
      </c>
      <c r="D27" s="45"/>
      <c r="E27" s="34">
        <v>46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45">
        <v>170101130018</v>
      </c>
      <c r="C28" s="45">
        <v>37</v>
      </c>
      <c r="D28" s="45"/>
      <c r="E28" s="45">
        <v>47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45">
        <v>170101130025</v>
      </c>
      <c r="C29" s="45">
        <v>40</v>
      </c>
      <c r="D29" s="45"/>
      <c r="E29" s="45">
        <v>45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45">
        <v>170101130028</v>
      </c>
      <c r="C30" s="45">
        <v>35</v>
      </c>
      <c r="D30" s="45"/>
      <c r="E30" s="45">
        <v>48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45">
        <v>170101130035</v>
      </c>
      <c r="C31" s="45">
        <v>35</v>
      </c>
      <c r="D31" s="45"/>
      <c r="E31" s="45">
        <v>48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45">
        <v>170101130038</v>
      </c>
      <c r="C32" s="45">
        <v>39</v>
      </c>
      <c r="D32" s="45"/>
      <c r="E32" s="45">
        <v>48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45">
        <v>170101130001</v>
      </c>
      <c r="C33" s="45">
        <v>45</v>
      </c>
      <c r="D33" s="45"/>
      <c r="E33" s="45">
        <v>48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45">
        <v>170101130017</v>
      </c>
      <c r="C34" s="45">
        <v>41</v>
      </c>
      <c r="D34" s="45"/>
      <c r="E34" s="45">
        <v>51</v>
      </c>
      <c r="F34" s="4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45">
        <v>170101130026</v>
      </c>
      <c r="C35" s="45">
        <v>44</v>
      </c>
      <c r="D35" s="45"/>
      <c r="E35" s="45">
        <v>49</v>
      </c>
      <c r="F35" s="4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237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238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239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19</v>
      </c>
      <c r="E6" s="92" t="s">
        <v>18</v>
      </c>
      <c r="F6" s="16">
        <f>COUNTA(E11:E111)</f>
        <v>19</v>
      </c>
      <c r="G6" s="4" t="s">
        <v>19</v>
      </c>
      <c r="H6" s="17">
        <f>F10</f>
        <v>73.68421052631578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86.84210526315789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19</v>
      </c>
      <c r="E9" s="93" t="s">
        <v>31</v>
      </c>
      <c r="F9" s="93">
        <f>COUNTIF(E11:E100,"&gt;="&amp;F8)</f>
        <v>14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73.68421052631578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170101130003</v>
      </c>
      <c r="C11" s="63">
        <v>40</v>
      </c>
      <c r="D11" s="63"/>
      <c r="E11" s="95">
        <v>26</v>
      </c>
      <c r="F11" s="56"/>
      <c r="G11" s="36" t="s">
        <v>48</v>
      </c>
      <c r="H11" s="4">
        <v>2</v>
      </c>
      <c r="I11" s="4">
        <v>3</v>
      </c>
      <c r="J11" s="99">
        <v>2</v>
      </c>
      <c r="K11" s="99">
        <v>2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5">
        <v>2</v>
      </c>
      <c r="T11" s="5">
        <v>2</v>
      </c>
      <c r="U11" s="99">
        <v>0</v>
      </c>
      <c r="V11" s="99">
        <v>2</v>
      </c>
    </row>
    <row r="12" spans="1:23" ht="25" customHeight="1" x14ac:dyDescent="0.35">
      <c r="A12" s="90">
        <v>2</v>
      </c>
      <c r="B12" s="33">
        <v>170101130004</v>
      </c>
      <c r="C12" s="63">
        <v>40</v>
      </c>
      <c r="D12" s="63"/>
      <c r="E12" s="95">
        <v>31</v>
      </c>
      <c r="F12" s="56"/>
      <c r="G12" s="36" t="s">
        <v>49</v>
      </c>
      <c r="H12" s="97">
        <v>3</v>
      </c>
      <c r="I12" s="4">
        <v>1</v>
      </c>
      <c r="J12" s="99">
        <v>3</v>
      </c>
      <c r="K12" s="99">
        <v>3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5">
        <v>3</v>
      </c>
      <c r="T12" s="5">
        <v>3</v>
      </c>
      <c r="U12" s="99">
        <v>0</v>
      </c>
      <c r="V12" s="99">
        <v>3</v>
      </c>
    </row>
    <row r="13" spans="1:23" ht="25" customHeight="1" x14ac:dyDescent="0.35">
      <c r="A13" s="90">
        <v>3</v>
      </c>
      <c r="B13" s="33">
        <v>170101130007</v>
      </c>
      <c r="C13" s="63">
        <v>40</v>
      </c>
      <c r="D13" s="63"/>
      <c r="E13" s="95">
        <v>32</v>
      </c>
      <c r="F13" s="56"/>
      <c r="G13" s="36" t="s">
        <v>50</v>
      </c>
      <c r="H13" s="97">
        <v>1</v>
      </c>
      <c r="I13" s="4">
        <v>1</v>
      </c>
      <c r="J13" s="99">
        <v>1</v>
      </c>
      <c r="K13" s="99">
        <v>1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5">
        <v>1</v>
      </c>
      <c r="T13" s="5">
        <v>1</v>
      </c>
      <c r="U13" s="99">
        <v>0</v>
      </c>
      <c r="V13" s="99">
        <v>3</v>
      </c>
    </row>
    <row r="14" spans="1:23" ht="35.5" customHeight="1" x14ac:dyDescent="0.35">
      <c r="A14" s="90">
        <v>4</v>
      </c>
      <c r="B14" s="33">
        <v>170101130008</v>
      </c>
      <c r="C14" s="63">
        <v>42</v>
      </c>
      <c r="D14" s="63"/>
      <c r="E14" s="95">
        <v>37</v>
      </c>
      <c r="F14" s="56"/>
      <c r="G14" s="36" t="s">
        <v>59</v>
      </c>
      <c r="H14" s="97">
        <v>3</v>
      </c>
      <c r="I14" s="4">
        <v>1</v>
      </c>
      <c r="J14" s="99">
        <v>3</v>
      </c>
      <c r="K14" s="99">
        <v>3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5">
        <v>3</v>
      </c>
      <c r="T14" s="5">
        <v>3</v>
      </c>
      <c r="U14" s="99">
        <v>0</v>
      </c>
      <c r="V14" s="99">
        <v>3</v>
      </c>
    </row>
    <row r="15" spans="1:23" ht="38" customHeight="1" x14ac:dyDescent="0.35">
      <c r="A15" s="90">
        <v>5</v>
      </c>
      <c r="B15" s="33">
        <v>170101130009</v>
      </c>
      <c r="C15" s="63">
        <v>40</v>
      </c>
      <c r="D15" s="63"/>
      <c r="E15" s="95">
        <v>29</v>
      </c>
      <c r="F15" s="56"/>
      <c r="G15" s="36" t="s">
        <v>60</v>
      </c>
      <c r="H15" s="4">
        <v>2</v>
      </c>
      <c r="I15" s="4">
        <v>3</v>
      </c>
      <c r="J15" s="99">
        <v>2</v>
      </c>
      <c r="K15" s="99">
        <v>2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5">
        <v>2</v>
      </c>
      <c r="T15" s="5">
        <v>2</v>
      </c>
      <c r="U15" s="99">
        <v>0</v>
      </c>
      <c r="V15" s="99">
        <v>3</v>
      </c>
    </row>
    <row r="16" spans="1:23" ht="25" customHeight="1" x14ac:dyDescent="0.35">
      <c r="A16" s="90">
        <v>6</v>
      </c>
      <c r="B16" s="33">
        <v>170101130011</v>
      </c>
      <c r="C16" s="63">
        <v>46</v>
      </c>
      <c r="D16" s="63"/>
      <c r="E16" s="95">
        <v>35</v>
      </c>
      <c r="F16" s="56"/>
      <c r="G16" s="37" t="s">
        <v>51</v>
      </c>
      <c r="H16" s="38">
        <f>AVERAGE(H11:H13)</f>
        <v>2</v>
      </c>
      <c r="I16" s="38">
        <f>AVERAGE(I13)</f>
        <v>1</v>
      </c>
      <c r="J16" s="38">
        <f t="shared" ref="J16:O16" si="0">AVERAGE(J11:J13)</f>
        <v>2</v>
      </c>
      <c r="K16" s="38">
        <f t="shared" si="0"/>
        <v>2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/>
      <c r="Q16" s="38">
        <f>AVERAGE(Q11:Q13)</f>
        <v>0</v>
      </c>
      <c r="R16" s="38">
        <f>AVERAGE(R11:R13)</f>
        <v>0</v>
      </c>
      <c r="S16" s="38">
        <f>AVERAGE(S11:S13)</f>
        <v>2</v>
      </c>
      <c r="T16" s="38"/>
      <c r="U16" s="38">
        <f>AVERAGE(U11:U13)</f>
        <v>0</v>
      </c>
      <c r="V16" s="38">
        <f>AVERAGE(V11:V13)</f>
        <v>2.6666666666666665</v>
      </c>
    </row>
    <row r="17" spans="1:22" ht="41" customHeight="1" x14ac:dyDescent="0.35">
      <c r="A17" s="90">
        <v>7</v>
      </c>
      <c r="B17" s="33">
        <v>170101130012</v>
      </c>
      <c r="C17" s="63">
        <v>42</v>
      </c>
      <c r="D17" s="63"/>
      <c r="E17" s="95">
        <v>34</v>
      </c>
      <c r="F17" s="56"/>
      <c r="G17" s="39" t="s">
        <v>52</v>
      </c>
      <c r="H17" s="40">
        <f>(56.25*H16)/100</f>
        <v>1.125</v>
      </c>
      <c r="I17" s="40">
        <f t="shared" ref="I17:V17" si="1">(56.25*I16)/100</f>
        <v>0.5625</v>
      </c>
      <c r="J17" s="40">
        <f t="shared" si="1"/>
        <v>1.125</v>
      </c>
      <c r="K17" s="40">
        <f t="shared" si="1"/>
        <v>1.125</v>
      </c>
      <c r="L17" s="40">
        <f t="shared" si="1"/>
        <v>0</v>
      </c>
      <c r="M17" s="40">
        <f t="shared" si="1"/>
        <v>0</v>
      </c>
      <c r="N17" s="40">
        <f>(56.25*N16)/100</f>
        <v>0</v>
      </c>
      <c r="O17" s="40">
        <f t="shared" si="1"/>
        <v>0</v>
      </c>
      <c r="P17" s="40"/>
      <c r="Q17" s="40">
        <f t="shared" si="1"/>
        <v>0</v>
      </c>
      <c r="R17" s="40">
        <f t="shared" si="1"/>
        <v>0</v>
      </c>
      <c r="S17" s="40">
        <f t="shared" si="1"/>
        <v>1.125</v>
      </c>
      <c r="T17" s="40"/>
      <c r="U17" s="40">
        <f t="shared" si="1"/>
        <v>0</v>
      </c>
      <c r="V17" s="40">
        <f t="shared" si="1"/>
        <v>1.5</v>
      </c>
    </row>
    <row r="18" spans="1:22" ht="25" customHeight="1" x14ac:dyDescent="0.35">
      <c r="A18" s="90">
        <v>8</v>
      </c>
      <c r="B18" s="33">
        <v>170101130013</v>
      </c>
      <c r="C18" s="63">
        <v>46</v>
      </c>
      <c r="D18" s="63"/>
      <c r="E18" s="95">
        <v>41</v>
      </c>
      <c r="F18" s="56"/>
    </row>
    <row r="19" spans="1:22" ht="25" customHeight="1" x14ac:dyDescent="0.35">
      <c r="A19" s="90">
        <v>9</v>
      </c>
      <c r="B19" s="33">
        <v>170101130014</v>
      </c>
      <c r="C19" s="63">
        <v>40</v>
      </c>
      <c r="D19" s="63"/>
      <c r="E19" s="95">
        <v>31</v>
      </c>
      <c r="F19" s="56"/>
    </row>
    <row r="20" spans="1:22" ht="25" customHeight="1" x14ac:dyDescent="0.35">
      <c r="A20" s="90">
        <v>10</v>
      </c>
      <c r="B20" s="33">
        <v>170101130015</v>
      </c>
      <c r="C20" s="63">
        <v>37</v>
      </c>
      <c r="D20" s="63"/>
      <c r="E20" s="95">
        <v>42</v>
      </c>
      <c r="F20" s="56"/>
      <c r="J20" s="100"/>
      <c r="K20" s="100"/>
    </row>
    <row r="21" spans="1:22" ht="31.5" customHeight="1" x14ac:dyDescent="0.35">
      <c r="A21" s="90">
        <v>11</v>
      </c>
      <c r="B21" s="33">
        <v>170101130016</v>
      </c>
      <c r="C21" s="63">
        <v>31</v>
      </c>
      <c r="D21" s="63"/>
      <c r="E21" s="95">
        <v>26</v>
      </c>
      <c r="F21" s="56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170101130017</v>
      </c>
      <c r="C22" s="63">
        <v>48</v>
      </c>
      <c r="D22" s="63"/>
      <c r="E22" s="95">
        <v>39</v>
      </c>
      <c r="F22" s="56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170101130018</v>
      </c>
      <c r="C23" s="63">
        <v>48</v>
      </c>
      <c r="D23" s="63"/>
      <c r="E23" s="95">
        <v>43</v>
      </c>
      <c r="F23" s="56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170101130026</v>
      </c>
      <c r="C24" s="63">
        <v>42</v>
      </c>
      <c r="D24" s="63"/>
      <c r="E24" s="95">
        <v>36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170101130029</v>
      </c>
      <c r="C25" s="63">
        <v>38</v>
      </c>
      <c r="D25" s="63"/>
      <c r="E25" s="95">
        <v>22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170101130032</v>
      </c>
      <c r="C26" s="63">
        <v>40</v>
      </c>
      <c r="D26" s="63"/>
      <c r="E26" s="95">
        <v>32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170101130036</v>
      </c>
      <c r="C27" s="63">
        <v>42</v>
      </c>
      <c r="D27" s="63"/>
      <c r="E27" s="95">
        <v>23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6">
        <v>18</v>
      </c>
      <c r="B28" s="33">
        <v>170101130037</v>
      </c>
      <c r="C28" s="69">
        <v>37</v>
      </c>
      <c r="D28" s="69"/>
      <c r="E28" s="57">
        <v>23</v>
      </c>
      <c r="F28" s="5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6">
        <v>19</v>
      </c>
      <c r="B29" s="33">
        <v>170101130038</v>
      </c>
      <c r="C29" s="57">
        <v>42</v>
      </c>
      <c r="D29" s="57"/>
      <c r="E29" s="57">
        <v>37</v>
      </c>
      <c r="F29" s="58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B30" s="33"/>
      <c r="C30" s="95"/>
      <c r="D30" s="95"/>
      <c r="E30" s="95"/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B31" s="33"/>
      <c r="C31" s="95"/>
      <c r="D31" s="95"/>
      <c r="E31" s="95"/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B32" s="33"/>
      <c r="C32" s="95"/>
      <c r="D32" s="95"/>
      <c r="E32" s="95"/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2:23" ht="25" customHeight="1" x14ac:dyDescent="0.35">
      <c r="B33" s="33"/>
      <c r="C33" s="95"/>
      <c r="D33" s="95"/>
      <c r="E33" s="95"/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2:23" ht="25" customHeight="1" x14ac:dyDescent="0.35">
      <c r="B34" s="33"/>
      <c r="C34" s="95"/>
      <c r="D34" s="95"/>
      <c r="E34" s="95"/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2:23" ht="25" customHeight="1" x14ac:dyDescent="0.35">
      <c r="B35" s="33"/>
      <c r="C35" s="95"/>
      <c r="D35" s="95"/>
      <c r="E35" s="9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2:23" ht="25" customHeight="1" x14ac:dyDescent="0.35">
      <c r="B36" s="33"/>
      <c r="C36" s="95"/>
      <c r="D36" s="95"/>
      <c r="E36" s="95"/>
      <c r="F36" s="56"/>
    </row>
    <row r="37" spans="2:23" ht="25" customHeight="1" x14ac:dyDescent="0.35">
      <c r="B37" s="33"/>
      <c r="C37" s="95"/>
      <c r="D37" s="95"/>
      <c r="E37" s="95"/>
      <c r="F37" s="56"/>
    </row>
    <row r="38" spans="2:23" ht="25" customHeight="1" x14ac:dyDescent="0.35">
      <c r="B38" s="33"/>
      <c r="C38" s="95"/>
      <c r="D38" s="95"/>
      <c r="E38" s="9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2:23" ht="25" customHeight="1" x14ac:dyDescent="0.35">
      <c r="B39" s="33"/>
      <c r="C39" s="95"/>
      <c r="D39" s="95"/>
      <c r="E39" s="9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2:23" ht="25" customHeight="1" x14ac:dyDescent="0.35">
      <c r="B40" s="33"/>
      <c r="C40" s="95"/>
      <c r="D40" s="95"/>
      <c r="E40" s="9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2:23" ht="25" customHeight="1" x14ac:dyDescent="0.35">
      <c r="B41" s="33"/>
      <c r="C41" s="95"/>
      <c r="D41" s="95"/>
      <c r="E41" s="9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2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2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2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2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2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2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2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sqref="A1:W50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240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241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242</v>
      </c>
      <c r="B5" s="116"/>
      <c r="C5" s="116"/>
      <c r="D5" s="116"/>
      <c r="E5" s="116"/>
      <c r="F5" s="3"/>
      <c r="G5" s="4" t="s">
        <v>14</v>
      </c>
      <c r="H5" s="11">
        <f>D10</f>
        <v>80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40</v>
      </c>
      <c r="E6" s="92" t="s">
        <v>18</v>
      </c>
      <c r="F6" s="16">
        <f>COUNTA(E11:E111)</f>
        <v>40</v>
      </c>
      <c r="G6" s="4" t="s">
        <v>19</v>
      </c>
      <c r="H6" s="17">
        <f>F10</f>
        <v>62.5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71.25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33</v>
      </c>
      <c r="E8" s="93" t="s">
        <v>27</v>
      </c>
      <c r="F8" s="93">
        <f>(0.55*E10)</f>
        <v>22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71</v>
      </c>
      <c r="D9" s="93">
        <f>COUNTIF(C11:C100,"&gt;="&amp;D8)</f>
        <v>32</v>
      </c>
      <c r="E9" s="93" t="s">
        <v>71</v>
      </c>
      <c r="F9" s="93">
        <f>COUNTIF(E11:E100,"&gt;="&amp;F8)</f>
        <v>25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60</v>
      </c>
      <c r="D10" s="93">
        <f>(D9/D6)*100</f>
        <v>80</v>
      </c>
      <c r="E10" s="94">
        <v>40</v>
      </c>
      <c r="F10" s="93">
        <f>(F9/F6)*100</f>
        <v>62.5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170101130001</v>
      </c>
      <c r="C11" s="63">
        <v>46</v>
      </c>
      <c r="D11" s="63"/>
      <c r="E11" s="63">
        <v>34</v>
      </c>
      <c r="F11" s="64"/>
      <c r="G11" s="36" t="s">
        <v>48</v>
      </c>
      <c r="H11" s="4">
        <v>2</v>
      </c>
      <c r="I11" s="4">
        <v>3</v>
      </c>
      <c r="J11" s="4">
        <v>2</v>
      </c>
      <c r="K11" s="4">
        <v>2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4">
        <v>2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170101130003</v>
      </c>
      <c r="C12" s="63">
        <v>40</v>
      </c>
      <c r="D12" s="63"/>
      <c r="E12" s="63">
        <v>22</v>
      </c>
      <c r="F12" s="64"/>
      <c r="G12" s="36" t="s">
        <v>49</v>
      </c>
      <c r="H12" s="97">
        <v>3</v>
      </c>
      <c r="I12" s="97">
        <v>1</v>
      </c>
      <c r="J12" s="97">
        <v>3</v>
      </c>
      <c r="K12" s="97">
        <v>3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7">
        <v>3</v>
      </c>
      <c r="T12" s="99">
        <v>2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170101130004</v>
      </c>
      <c r="C13" s="63">
        <v>42</v>
      </c>
      <c r="D13" s="63"/>
      <c r="E13" s="63">
        <v>22</v>
      </c>
      <c r="F13" s="64"/>
      <c r="G13" s="36" t="s">
        <v>50</v>
      </c>
      <c r="H13" s="97">
        <v>1</v>
      </c>
      <c r="I13" s="97">
        <v>1</v>
      </c>
      <c r="J13" s="97">
        <v>1</v>
      </c>
      <c r="K13" s="97">
        <v>1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7">
        <v>1</v>
      </c>
      <c r="T13" s="99">
        <v>3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170101130007</v>
      </c>
      <c r="C14" s="63">
        <v>44</v>
      </c>
      <c r="D14" s="63"/>
      <c r="E14" s="63">
        <v>30</v>
      </c>
      <c r="F14" s="64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2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2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170101130008</v>
      </c>
      <c r="C15" s="63">
        <v>44</v>
      </c>
      <c r="D15" s="63"/>
      <c r="E15" s="63">
        <v>32</v>
      </c>
      <c r="F15" s="64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1.125</v>
      </c>
      <c r="L15" s="40">
        <f t="shared" si="1"/>
        <v>0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2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170101130009</v>
      </c>
      <c r="C16" s="63">
        <v>42</v>
      </c>
      <c r="D16" s="63"/>
      <c r="E16" s="63">
        <v>22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170101130012</v>
      </c>
      <c r="C17" s="63">
        <v>35</v>
      </c>
      <c r="D17" s="63"/>
      <c r="E17" s="63">
        <v>16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170101130013</v>
      </c>
      <c r="C18" s="63">
        <v>46</v>
      </c>
      <c r="D18" s="63"/>
      <c r="E18" s="63">
        <v>30</v>
      </c>
      <c r="F18" s="64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170101130014</v>
      </c>
      <c r="C19" s="63">
        <v>40</v>
      </c>
      <c r="D19" s="63"/>
      <c r="E19" s="63">
        <v>29</v>
      </c>
      <c r="F19" s="64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170101130016</v>
      </c>
      <c r="C20" s="63">
        <v>38</v>
      </c>
      <c r="D20" s="63"/>
      <c r="E20" s="63">
        <v>28</v>
      </c>
      <c r="F20" s="64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170101130017</v>
      </c>
      <c r="C21" s="63">
        <v>48</v>
      </c>
      <c r="D21" s="63"/>
      <c r="E21" s="63">
        <v>32</v>
      </c>
      <c r="F21" s="64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170101130018</v>
      </c>
      <c r="C22" s="63">
        <v>48</v>
      </c>
      <c r="D22" s="63"/>
      <c r="E22" s="63">
        <v>48</v>
      </c>
      <c r="F22" s="64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170101130020</v>
      </c>
      <c r="C23" s="63">
        <v>38</v>
      </c>
      <c r="D23" s="63"/>
      <c r="E23" s="63">
        <v>19</v>
      </c>
      <c r="F23" s="64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170101130025</v>
      </c>
      <c r="C24" s="63">
        <v>37</v>
      </c>
      <c r="D24" s="63"/>
      <c r="E24" s="63">
        <v>18</v>
      </c>
      <c r="F24" s="64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170101130026</v>
      </c>
      <c r="C25" s="103">
        <v>48</v>
      </c>
      <c r="D25" s="103"/>
      <c r="E25" s="103">
        <v>40</v>
      </c>
      <c r="F25" s="103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170101130027</v>
      </c>
      <c r="C26" s="103">
        <v>35</v>
      </c>
      <c r="D26" s="103"/>
      <c r="E26" s="103">
        <v>16</v>
      </c>
      <c r="F26" s="108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170101130028</v>
      </c>
      <c r="C27" s="103">
        <v>38</v>
      </c>
      <c r="D27" s="103"/>
      <c r="E27" s="103">
        <v>26</v>
      </c>
      <c r="F27" s="103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170101130029</v>
      </c>
      <c r="C28" s="103">
        <v>42</v>
      </c>
      <c r="D28" s="103"/>
      <c r="E28" s="103">
        <v>20</v>
      </c>
      <c r="F28" s="10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170101130031</v>
      </c>
      <c r="C29" s="103">
        <v>41</v>
      </c>
      <c r="D29" s="103"/>
      <c r="E29" s="103">
        <v>18</v>
      </c>
      <c r="F29" s="103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170101130032</v>
      </c>
      <c r="C30" s="103">
        <v>35</v>
      </c>
      <c r="D30" s="103"/>
      <c r="E30" s="103">
        <v>18</v>
      </c>
      <c r="F30" s="108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170101130033</v>
      </c>
      <c r="C31" s="103">
        <v>31</v>
      </c>
      <c r="D31" s="103"/>
      <c r="E31" s="103">
        <v>12</v>
      </c>
      <c r="F31" s="103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170101130035</v>
      </c>
      <c r="C32" s="103">
        <v>30</v>
      </c>
      <c r="D32" s="103"/>
      <c r="E32" s="103">
        <v>17</v>
      </c>
      <c r="F32" s="108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170101130036</v>
      </c>
      <c r="C33" s="103">
        <v>31</v>
      </c>
      <c r="D33" s="103"/>
      <c r="E33" s="103">
        <v>16</v>
      </c>
      <c r="F33" s="103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170101130037</v>
      </c>
      <c r="C34" s="103">
        <v>42</v>
      </c>
      <c r="D34" s="103"/>
      <c r="E34" s="103">
        <v>29</v>
      </c>
      <c r="F34" s="108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170101130038</v>
      </c>
      <c r="C35" s="103">
        <v>46</v>
      </c>
      <c r="D35" s="103"/>
      <c r="E35" s="103">
        <v>36</v>
      </c>
      <c r="F35" s="103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170301130001</v>
      </c>
      <c r="C36" s="103">
        <v>44</v>
      </c>
      <c r="D36" s="103"/>
      <c r="E36" s="103">
        <v>27</v>
      </c>
      <c r="F36" s="108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170301130002</v>
      </c>
      <c r="C37" s="103">
        <v>30</v>
      </c>
      <c r="D37" s="103"/>
      <c r="E37" s="103">
        <v>16</v>
      </c>
      <c r="F37" s="103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170301130003</v>
      </c>
      <c r="C38" s="103">
        <v>37</v>
      </c>
      <c r="D38" s="103"/>
      <c r="E38" s="103">
        <v>23</v>
      </c>
      <c r="F38" s="108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170301130004</v>
      </c>
      <c r="C39" s="103">
        <v>49</v>
      </c>
      <c r="D39" s="103"/>
      <c r="E39" s="103">
        <v>43</v>
      </c>
      <c r="F39" s="103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170301130005</v>
      </c>
      <c r="C40" s="103">
        <v>31</v>
      </c>
      <c r="D40" s="103"/>
      <c r="E40" s="103">
        <v>22</v>
      </c>
      <c r="F40" s="108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170301130006</v>
      </c>
      <c r="C41" s="103">
        <v>26</v>
      </c>
      <c r="D41" s="103"/>
      <c r="E41" s="103">
        <v>20</v>
      </c>
      <c r="F41" s="103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170301130008</v>
      </c>
      <c r="C42" s="103">
        <v>40</v>
      </c>
      <c r="D42" s="103"/>
      <c r="E42" s="103">
        <v>28</v>
      </c>
      <c r="F42" s="108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90">
        <v>33</v>
      </c>
      <c r="B43" s="33">
        <v>170301130010</v>
      </c>
      <c r="C43" s="103">
        <v>35</v>
      </c>
      <c r="D43" s="103"/>
      <c r="E43" s="103">
        <v>16</v>
      </c>
      <c r="F43" s="103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170301130011</v>
      </c>
      <c r="C44" s="103">
        <v>38</v>
      </c>
      <c r="D44" s="103"/>
      <c r="E44" s="103">
        <v>27</v>
      </c>
      <c r="F44" s="108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90">
        <v>35</v>
      </c>
      <c r="B45" s="33">
        <v>170301130012</v>
      </c>
      <c r="C45" s="103">
        <v>43</v>
      </c>
      <c r="D45" s="103"/>
      <c r="E45" s="103">
        <v>28</v>
      </c>
      <c r="F45" s="103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90">
        <v>36</v>
      </c>
      <c r="B46" s="33">
        <v>170301130013</v>
      </c>
      <c r="C46" s="103">
        <v>41</v>
      </c>
      <c r="D46" s="103"/>
      <c r="E46" s="103">
        <v>31</v>
      </c>
      <c r="F46" s="108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90">
        <v>37</v>
      </c>
      <c r="B47" s="33">
        <v>170301130014</v>
      </c>
      <c r="C47" s="103">
        <v>36</v>
      </c>
      <c r="D47" s="103"/>
      <c r="E47" s="103">
        <v>18</v>
      </c>
      <c r="F47" s="103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90">
        <v>38</v>
      </c>
      <c r="B48" s="33">
        <v>170301130015</v>
      </c>
      <c r="C48" s="103">
        <v>36</v>
      </c>
      <c r="D48" s="103"/>
      <c r="E48" s="103">
        <v>23</v>
      </c>
      <c r="F48" s="108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90">
        <v>39</v>
      </c>
      <c r="B49" s="33">
        <v>170301130017</v>
      </c>
      <c r="C49" s="103">
        <v>0</v>
      </c>
      <c r="D49" s="103"/>
      <c r="E49" s="103">
        <v>0</v>
      </c>
      <c r="F49" s="10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  <row r="50" spans="1:23" x14ac:dyDescent="0.35">
      <c r="A50" s="90">
        <v>40</v>
      </c>
      <c r="B50" s="33">
        <v>170301130019</v>
      </c>
      <c r="C50" s="103">
        <v>31</v>
      </c>
      <c r="D50" s="103"/>
      <c r="E50" s="103">
        <v>24</v>
      </c>
      <c r="F50" s="108"/>
      <c r="G50" s="90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243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244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245</v>
      </c>
      <c r="B5" s="116"/>
      <c r="C5" s="116"/>
      <c r="D5" s="116"/>
      <c r="E5" s="116"/>
      <c r="F5" s="3"/>
      <c r="G5" s="4" t="s">
        <v>14</v>
      </c>
      <c r="H5" s="11">
        <f>D10</f>
        <v>92.307692307692307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26</v>
      </c>
      <c r="E6" s="92" t="s">
        <v>18</v>
      </c>
      <c r="F6" s="16">
        <f>COUNTA(E11:E111)</f>
        <v>26</v>
      </c>
      <c r="G6" s="4" t="s">
        <v>19</v>
      </c>
      <c r="H6" s="17">
        <f>F10</f>
        <v>65.384615384615387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78.84615384615384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24</v>
      </c>
      <c r="E9" s="93" t="s">
        <v>31</v>
      </c>
      <c r="F9" s="93">
        <f>COUNTIF(E11:E100,"&gt;="&amp;F8)</f>
        <v>17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92.307692307692307</v>
      </c>
      <c r="E10" s="94">
        <v>50</v>
      </c>
      <c r="F10" s="93">
        <f>(F9/F6)*100</f>
        <v>65.384615384615387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170101130001</v>
      </c>
      <c r="C11" s="63">
        <v>41</v>
      </c>
      <c r="D11" s="63"/>
      <c r="E11" s="95">
        <v>31</v>
      </c>
      <c r="F11" s="56"/>
      <c r="G11" s="36" t="s">
        <v>48</v>
      </c>
      <c r="H11" s="4">
        <v>2</v>
      </c>
      <c r="I11" s="4">
        <v>3</v>
      </c>
      <c r="J11" s="99">
        <v>2</v>
      </c>
      <c r="K11" s="99">
        <v>2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2</v>
      </c>
      <c r="T11" s="99">
        <v>2</v>
      </c>
      <c r="U11" s="99">
        <v>0</v>
      </c>
      <c r="V11" s="99">
        <v>2</v>
      </c>
    </row>
    <row r="12" spans="1:23" ht="25" customHeight="1" x14ac:dyDescent="0.35">
      <c r="A12" s="90">
        <v>2</v>
      </c>
      <c r="B12" s="33">
        <v>170101130003</v>
      </c>
      <c r="C12" s="63">
        <v>39</v>
      </c>
      <c r="D12" s="63"/>
      <c r="E12" s="95">
        <v>30</v>
      </c>
      <c r="F12" s="56"/>
      <c r="G12" s="36" t="s">
        <v>49</v>
      </c>
      <c r="H12" s="97">
        <v>3</v>
      </c>
      <c r="I12" s="4">
        <v>1</v>
      </c>
      <c r="J12" s="99">
        <v>3</v>
      </c>
      <c r="K12" s="99">
        <v>3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3</v>
      </c>
      <c r="T12" s="99">
        <v>3</v>
      </c>
      <c r="U12" s="99">
        <v>0</v>
      </c>
      <c r="V12" s="99">
        <v>3</v>
      </c>
    </row>
    <row r="13" spans="1:23" ht="25" customHeight="1" x14ac:dyDescent="0.35">
      <c r="A13" s="90">
        <v>3</v>
      </c>
      <c r="B13" s="33">
        <v>170101130004</v>
      </c>
      <c r="C13" s="63">
        <v>43</v>
      </c>
      <c r="D13" s="63"/>
      <c r="E13" s="95">
        <v>32</v>
      </c>
      <c r="F13" s="56"/>
      <c r="G13" s="36" t="s">
        <v>50</v>
      </c>
      <c r="H13" s="97">
        <v>1</v>
      </c>
      <c r="I13" s="4">
        <v>1</v>
      </c>
      <c r="J13" s="99">
        <v>1</v>
      </c>
      <c r="K13" s="99">
        <v>1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1</v>
      </c>
      <c r="T13" s="99">
        <v>1</v>
      </c>
      <c r="U13" s="99">
        <v>0</v>
      </c>
      <c r="V13" s="99">
        <v>1</v>
      </c>
    </row>
    <row r="14" spans="1:23" ht="35.5" customHeight="1" x14ac:dyDescent="0.35">
      <c r="A14" s="90">
        <v>4</v>
      </c>
      <c r="B14" s="33">
        <v>170101130007</v>
      </c>
      <c r="C14" s="63">
        <v>0</v>
      </c>
      <c r="D14" s="63"/>
      <c r="E14" s="95">
        <v>28</v>
      </c>
      <c r="F14" s="56"/>
      <c r="G14" s="36" t="s">
        <v>59</v>
      </c>
      <c r="H14" s="97">
        <v>3</v>
      </c>
      <c r="I14" s="4">
        <v>1</v>
      </c>
      <c r="J14" s="99">
        <v>3</v>
      </c>
      <c r="K14" s="99">
        <v>3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3</v>
      </c>
      <c r="T14" s="99">
        <v>3</v>
      </c>
      <c r="U14" s="99">
        <v>0</v>
      </c>
      <c r="V14" s="99">
        <v>3</v>
      </c>
    </row>
    <row r="15" spans="1:23" ht="38" customHeight="1" x14ac:dyDescent="0.35">
      <c r="A15" s="90">
        <v>5</v>
      </c>
      <c r="B15" s="33">
        <v>170101130008</v>
      </c>
      <c r="C15" s="63">
        <v>40</v>
      </c>
      <c r="D15" s="63"/>
      <c r="E15" s="95">
        <v>34</v>
      </c>
      <c r="F15" s="56"/>
      <c r="G15" s="37" t="s">
        <v>51</v>
      </c>
      <c r="H15" s="38">
        <f>AVERAGE(H11:H14)</f>
        <v>2.25</v>
      </c>
      <c r="I15" s="38">
        <f t="shared" ref="I15:V15" si="0">AVERAGE(I11:I14)</f>
        <v>1.5</v>
      </c>
      <c r="J15" s="38">
        <f t="shared" si="0"/>
        <v>2.25</v>
      </c>
      <c r="K15" s="38">
        <f t="shared" si="0"/>
        <v>2.25</v>
      </c>
      <c r="L15" s="38">
        <f t="shared" si="0"/>
        <v>0</v>
      </c>
      <c r="M15" s="38">
        <f t="shared" si="0"/>
        <v>0</v>
      </c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  <c r="S15" s="38">
        <f t="shared" si="0"/>
        <v>2.25</v>
      </c>
      <c r="T15" s="38">
        <f t="shared" si="0"/>
        <v>2.25</v>
      </c>
      <c r="U15" s="38">
        <f t="shared" si="0"/>
        <v>0</v>
      </c>
      <c r="V15" s="38">
        <f t="shared" si="0"/>
        <v>2.25</v>
      </c>
    </row>
    <row r="16" spans="1:23" ht="25" customHeight="1" x14ac:dyDescent="0.35">
      <c r="A16" s="90">
        <v>6</v>
      </c>
      <c r="B16" s="33">
        <v>170101130009</v>
      </c>
      <c r="C16" s="63">
        <v>31</v>
      </c>
      <c r="D16" s="63"/>
      <c r="E16" s="95">
        <v>34</v>
      </c>
      <c r="F16" s="56"/>
      <c r="G16" s="39" t="s">
        <v>52</v>
      </c>
      <c r="H16" s="40">
        <f>(56.25*H15)/100</f>
        <v>1.265625</v>
      </c>
      <c r="I16" s="40">
        <f t="shared" ref="I16:V16" si="1">(56.25*I15)/100</f>
        <v>0.84375</v>
      </c>
      <c r="J16" s="40">
        <f t="shared" si="1"/>
        <v>1.265625</v>
      </c>
      <c r="K16" s="40">
        <f t="shared" si="1"/>
        <v>1.265625</v>
      </c>
      <c r="L16" s="40">
        <f t="shared" si="1"/>
        <v>0</v>
      </c>
      <c r="M16" s="40">
        <f t="shared" si="1"/>
        <v>0</v>
      </c>
      <c r="N16" s="40">
        <f>(56.25*N15)/100</f>
        <v>0</v>
      </c>
      <c r="O16" s="40">
        <f t="shared" si="1"/>
        <v>0</v>
      </c>
      <c r="P16" s="40"/>
      <c r="Q16" s="40">
        <f t="shared" si="1"/>
        <v>0</v>
      </c>
      <c r="R16" s="40">
        <f t="shared" si="1"/>
        <v>0</v>
      </c>
      <c r="S16" s="40">
        <f t="shared" si="1"/>
        <v>1.265625</v>
      </c>
      <c r="T16" s="40"/>
      <c r="U16" s="40">
        <f t="shared" si="1"/>
        <v>0</v>
      </c>
      <c r="V16" s="40">
        <f t="shared" si="1"/>
        <v>1.265625</v>
      </c>
    </row>
    <row r="17" spans="1:22" ht="41" customHeight="1" x14ac:dyDescent="0.35">
      <c r="A17" s="90">
        <v>7</v>
      </c>
      <c r="B17" s="33">
        <v>170101130011</v>
      </c>
      <c r="C17" s="63">
        <v>31</v>
      </c>
      <c r="D17" s="63"/>
      <c r="E17" s="95">
        <v>31</v>
      </c>
      <c r="F17" s="56"/>
    </row>
    <row r="18" spans="1:22" ht="25" customHeight="1" x14ac:dyDescent="0.35">
      <c r="A18" s="90">
        <v>8</v>
      </c>
      <c r="B18" s="33">
        <v>170101130012</v>
      </c>
      <c r="C18" s="63">
        <v>30</v>
      </c>
      <c r="D18" s="63"/>
      <c r="E18" s="95">
        <v>28</v>
      </c>
      <c r="F18" s="56"/>
    </row>
    <row r="19" spans="1:22" ht="25" customHeight="1" x14ac:dyDescent="0.35">
      <c r="A19" s="90">
        <v>9</v>
      </c>
      <c r="B19" s="33">
        <v>170101130013</v>
      </c>
      <c r="C19" s="63">
        <v>47</v>
      </c>
      <c r="D19" s="63"/>
      <c r="E19" s="95">
        <v>40</v>
      </c>
      <c r="F19" s="56"/>
    </row>
    <row r="20" spans="1:22" ht="25" customHeight="1" x14ac:dyDescent="0.35">
      <c r="A20" s="90">
        <v>10</v>
      </c>
      <c r="B20" s="33">
        <v>170101130014</v>
      </c>
      <c r="C20" s="63">
        <v>38</v>
      </c>
      <c r="D20" s="63"/>
      <c r="E20" s="95">
        <v>29</v>
      </c>
      <c r="F20" s="56"/>
      <c r="J20" s="100"/>
      <c r="K20" s="100"/>
    </row>
    <row r="21" spans="1:22" ht="31.5" customHeight="1" x14ac:dyDescent="0.35">
      <c r="A21" s="90">
        <v>11</v>
      </c>
      <c r="B21" s="33">
        <v>170101130015</v>
      </c>
      <c r="C21" s="63">
        <v>35</v>
      </c>
      <c r="D21" s="63"/>
      <c r="E21" s="95">
        <v>27</v>
      </c>
      <c r="F21" s="56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170101130016</v>
      </c>
      <c r="C22" s="63">
        <v>31</v>
      </c>
      <c r="D22" s="63"/>
      <c r="E22" s="95">
        <v>29</v>
      </c>
      <c r="F22" s="56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170101130017</v>
      </c>
      <c r="C23" s="63">
        <v>44</v>
      </c>
      <c r="D23" s="63"/>
      <c r="E23" s="95">
        <v>37</v>
      </c>
      <c r="F23" s="56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170101130018</v>
      </c>
      <c r="C24" s="63">
        <v>45</v>
      </c>
      <c r="D24" s="63"/>
      <c r="E24" s="95">
        <v>39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170101130025</v>
      </c>
      <c r="C25" s="63">
        <v>31</v>
      </c>
      <c r="D25" s="63"/>
      <c r="E25" s="95">
        <v>23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170101130026</v>
      </c>
      <c r="C26" s="63">
        <v>44</v>
      </c>
      <c r="D26" s="63"/>
      <c r="E26" s="95">
        <v>34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170101130027</v>
      </c>
      <c r="C27" s="63">
        <v>2</v>
      </c>
      <c r="D27" s="63"/>
      <c r="E27" s="95">
        <v>0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170101130028</v>
      </c>
      <c r="C28" s="69">
        <v>30</v>
      </c>
      <c r="D28" s="69"/>
      <c r="E28" s="57">
        <v>26</v>
      </c>
      <c r="F28" s="5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170101130029</v>
      </c>
      <c r="C29" s="57">
        <v>32</v>
      </c>
      <c r="D29" s="57"/>
      <c r="E29" s="57">
        <v>24</v>
      </c>
      <c r="F29" s="58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>
        <v>170101130031</v>
      </c>
      <c r="C30" s="57">
        <v>32</v>
      </c>
      <c r="D30" s="57"/>
      <c r="E30" s="57">
        <v>26</v>
      </c>
      <c r="F30" s="58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>
        <v>170101130032</v>
      </c>
      <c r="C31" s="57">
        <v>34</v>
      </c>
      <c r="D31" s="57"/>
      <c r="E31" s="57">
        <v>26</v>
      </c>
      <c r="F31" s="58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>
        <v>170101130033</v>
      </c>
      <c r="C32" s="57">
        <v>34</v>
      </c>
      <c r="D32" s="57"/>
      <c r="E32" s="57">
        <v>16</v>
      </c>
      <c r="F32" s="58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>
        <v>170101130035</v>
      </c>
      <c r="C33" s="57">
        <v>30</v>
      </c>
      <c r="D33" s="57"/>
      <c r="E33" s="57">
        <v>25</v>
      </c>
      <c r="F33" s="58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>
        <v>170101130036</v>
      </c>
      <c r="C34" s="57">
        <v>32</v>
      </c>
      <c r="D34" s="57"/>
      <c r="E34" s="57">
        <v>29</v>
      </c>
      <c r="F34" s="58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>
        <v>170101130037</v>
      </c>
      <c r="C35" s="57">
        <v>41</v>
      </c>
      <c r="D35" s="57"/>
      <c r="E35" s="57">
        <v>28</v>
      </c>
      <c r="F35" s="58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>
        <v>170101130038</v>
      </c>
      <c r="C36" s="109">
        <v>37</v>
      </c>
      <c r="D36" s="109"/>
      <c r="E36" s="109">
        <v>35</v>
      </c>
      <c r="F36" s="110"/>
    </row>
    <row r="37" spans="1:23" ht="25" customHeight="1" x14ac:dyDescent="0.35">
      <c r="B37" s="33"/>
      <c r="C37" s="95"/>
      <c r="D37" s="95"/>
      <c r="E37" s="95"/>
      <c r="F37" s="56"/>
    </row>
    <row r="38" spans="1:23" ht="25" customHeight="1" x14ac:dyDescent="0.35">
      <c r="B38" s="33"/>
      <c r="C38" s="95"/>
      <c r="D38" s="95"/>
      <c r="E38" s="9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B39" s="33"/>
      <c r="C39" s="95"/>
      <c r="D39" s="95"/>
      <c r="E39" s="9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B40" s="33"/>
      <c r="C40" s="95"/>
      <c r="D40" s="95"/>
      <c r="E40" s="9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B41" s="33"/>
      <c r="C41" s="95"/>
      <c r="D41" s="95"/>
      <c r="E41" s="9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5" workbookViewId="0">
      <selection activeCell="I19" sqref="I19"/>
    </sheetView>
  </sheetViews>
  <sheetFormatPr defaultRowHeight="14.5" x14ac:dyDescent="0.35"/>
  <cols>
    <col min="2" max="2" width="13.81640625" customWidth="1"/>
  </cols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246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247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248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7</v>
      </c>
      <c r="E6" s="92" t="s">
        <v>18</v>
      </c>
      <c r="F6" s="16">
        <f>COUNTA(E11:E111)</f>
        <v>7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41.25</v>
      </c>
      <c r="E8" s="93" t="s">
        <v>27</v>
      </c>
      <c r="F8" s="93">
        <f>(0.55*E10)</f>
        <v>41.25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64</v>
      </c>
      <c r="D9" s="93">
        <f>COUNTIF(C11:C100,"&gt;="&amp;D8)</f>
        <v>7</v>
      </c>
      <c r="E9" s="93" t="s">
        <v>64</v>
      </c>
      <c r="F9" s="93">
        <f>COUNTIF(E11:E100,"&gt;="&amp;F8)</f>
        <v>7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75</v>
      </c>
      <c r="D10" s="93">
        <f>(D9/D6)*100</f>
        <v>100</v>
      </c>
      <c r="E10" s="94">
        <v>75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170101130003</v>
      </c>
      <c r="C11" s="63">
        <v>65</v>
      </c>
      <c r="D11" s="63"/>
      <c r="E11" s="63">
        <v>70</v>
      </c>
      <c r="F11" s="6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170101130004</v>
      </c>
      <c r="C12" s="63">
        <v>64</v>
      </c>
      <c r="D12" s="63"/>
      <c r="E12" s="63">
        <v>68</v>
      </c>
      <c r="F12" s="64"/>
      <c r="G12" s="36" t="s">
        <v>49</v>
      </c>
      <c r="H12" s="97">
        <v>3</v>
      </c>
      <c r="I12" s="97">
        <v>3</v>
      </c>
      <c r="J12" s="99">
        <v>3</v>
      </c>
      <c r="K12" s="99">
        <v>0</v>
      </c>
      <c r="L12" s="97">
        <v>3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170101130009</v>
      </c>
      <c r="C13" s="63">
        <v>63</v>
      </c>
      <c r="D13" s="63"/>
      <c r="E13" s="63">
        <v>69</v>
      </c>
      <c r="F13" s="64"/>
      <c r="G13" s="36" t="s">
        <v>50</v>
      </c>
      <c r="H13" s="97">
        <v>3</v>
      </c>
      <c r="I13" s="97">
        <v>3</v>
      </c>
      <c r="J13" s="99">
        <v>3</v>
      </c>
      <c r="K13" s="99">
        <v>0</v>
      </c>
      <c r="L13" s="97">
        <v>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170101130011</v>
      </c>
      <c r="C14" s="63">
        <v>66</v>
      </c>
      <c r="D14" s="63"/>
      <c r="E14" s="63">
        <v>75</v>
      </c>
      <c r="F14" s="64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0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170101130015</v>
      </c>
      <c r="C15" s="63">
        <v>65</v>
      </c>
      <c r="D15" s="63"/>
      <c r="E15" s="63">
        <v>67</v>
      </c>
      <c r="F15" s="64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170101130017</v>
      </c>
      <c r="C16" s="63">
        <v>67</v>
      </c>
      <c r="D16" s="63"/>
      <c r="E16" s="63">
        <v>70</v>
      </c>
      <c r="F16" s="64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170101130018</v>
      </c>
      <c r="C17" s="63">
        <v>66</v>
      </c>
      <c r="D17" s="63"/>
      <c r="E17" s="63">
        <v>70</v>
      </c>
      <c r="F17" s="64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</sheetData>
  <mergeCells count="7">
    <mergeCell ref="A1:E1"/>
    <mergeCell ref="G1:M1"/>
    <mergeCell ref="A2:E2"/>
    <mergeCell ref="A3:E3"/>
    <mergeCell ref="O3:W7"/>
    <mergeCell ref="A4:E4"/>
    <mergeCell ref="A5:E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J8" sqref="J8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249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250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13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15" t="s">
        <v>17</v>
      </c>
      <c r="D6" s="16">
        <f>COUNTA(C11:C111)</f>
        <v>23</v>
      </c>
      <c r="E6" s="15" t="s">
        <v>18</v>
      </c>
      <c r="F6" s="16">
        <f>COUNTA(E11:E111)</f>
        <v>23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20" t="s">
        <v>22</v>
      </c>
      <c r="D7" s="93"/>
      <c r="E7" s="20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20" t="s">
        <v>26</v>
      </c>
      <c r="D8" s="93">
        <f>(0.55*C10)</f>
        <v>27.500000000000004</v>
      </c>
      <c r="E8" s="20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20" t="s">
        <v>31</v>
      </c>
      <c r="D9" s="93">
        <f>COUNTIF(C11:C100,"&gt;="&amp;D8)</f>
        <v>23</v>
      </c>
      <c r="E9" s="20" t="s">
        <v>31</v>
      </c>
      <c r="F9" s="93">
        <f>COUNTIF(E11:E100,"&gt;="&amp;F8)</f>
        <v>23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20">
        <v>50</v>
      </c>
      <c r="D10" s="93">
        <f>(D9/D6)*100</f>
        <v>100</v>
      </c>
      <c r="E10" s="29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170101130009</v>
      </c>
      <c r="C11" s="72">
        <v>40</v>
      </c>
      <c r="D11" s="72"/>
      <c r="E11" s="34">
        <v>39</v>
      </c>
      <c r="F11" s="35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170101130011</v>
      </c>
      <c r="C12" s="72">
        <v>42</v>
      </c>
      <c r="D12" s="72"/>
      <c r="E12" s="34">
        <v>42</v>
      </c>
      <c r="F12" s="35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2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170101130015</v>
      </c>
      <c r="C13" s="72">
        <v>44</v>
      </c>
      <c r="D13" s="72"/>
      <c r="E13" s="34">
        <v>44</v>
      </c>
      <c r="F13" s="35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170101130017</v>
      </c>
      <c r="C14" s="72">
        <v>44</v>
      </c>
      <c r="D14" s="72"/>
      <c r="E14" s="34">
        <v>40</v>
      </c>
      <c r="F14" s="35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2.3333333333333335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170101130018</v>
      </c>
      <c r="C15" s="72">
        <v>44</v>
      </c>
      <c r="D15" s="72"/>
      <c r="E15" s="34">
        <v>44</v>
      </c>
      <c r="F15" s="35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170101130028</v>
      </c>
      <c r="C16" s="72">
        <v>40</v>
      </c>
      <c r="D16" s="72"/>
      <c r="E16" s="34">
        <v>38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170101130031</v>
      </c>
      <c r="C17" s="72">
        <v>46</v>
      </c>
      <c r="D17" s="72"/>
      <c r="E17" s="34">
        <v>45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170101130035</v>
      </c>
      <c r="C18" s="72">
        <v>48</v>
      </c>
      <c r="D18" s="72"/>
      <c r="E18" s="34">
        <v>40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170301130002</v>
      </c>
      <c r="C19" s="72">
        <v>40</v>
      </c>
      <c r="D19" s="72"/>
      <c r="E19" s="34">
        <v>40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170301130003</v>
      </c>
      <c r="C20" s="72">
        <v>38</v>
      </c>
      <c r="D20" s="72"/>
      <c r="E20" s="34">
        <v>32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170301130005</v>
      </c>
      <c r="C21" s="72">
        <v>38</v>
      </c>
      <c r="D21" s="72"/>
      <c r="E21" s="34">
        <v>36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170301130008</v>
      </c>
      <c r="C22" s="72">
        <v>46</v>
      </c>
      <c r="D22" s="72"/>
      <c r="E22" s="34">
        <v>44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170301130010</v>
      </c>
      <c r="C23" s="72">
        <v>46</v>
      </c>
      <c r="D23" s="72"/>
      <c r="E23" s="34">
        <v>44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170301130011</v>
      </c>
      <c r="C24" s="72">
        <v>41</v>
      </c>
      <c r="D24" s="72"/>
      <c r="E24" s="34">
        <v>42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170301130012</v>
      </c>
      <c r="C25" s="72">
        <v>46</v>
      </c>
      <c r="D25" s="72"/>
      <c r="E25" s="34">
        <v>44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170301130013</v>
      </c>
      <c r="C26" s="72">
        <v>45</v>
      </c>
      <c r="D26" s="72"/>
      <c r="E26" s="34">
        <v>47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170301130014</v>
      </c>
      <c r="C27" s="72">
        <v>47</v>
      </c>
      <c r="D27" s="72"/>
      <c r="E27" s="34">
        <v>43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170301130019</v>
      </c>
      <c r="C28" s="72">
        <v>48</v>
      </c>
      <c r="D28" s="72"/>
      <c r="E28" s="45">
        <v>45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170301131021</v>
      </c>
      <c r="C29" s="72">
        <v>49</v>
      </c>
      <c r="D29" s="72"/>
      <c r="E29" s="45">
        <v>46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170301131022</v>
      </c>
      <c r="C30" s="72">
        <v>41</v>
      </c>
      <c r="D30" s="72"/>
      <c r="E30" s="45">
        <v>40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89">
        <v>170301130019</v>
      </c>
      <c r="C31" s="72">
        <v>43</v>
      </c>
      <c r="D31" s="72"/>
      <c r="E31" s="45">
        <v>41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89">
        <v>170301131021</v>
      </c>
      <c r="C32" s="72">
        <v>47</v>
      </c>
      <c r="D32" s="72"/>
      <c r="E32" s="45">
        <v>44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89">
        <v>170301131022</v>
      </c>
      <c r="C33" s="72">
        <v>42</v>
      </c>
      <c r="D33" s="72"/>
      <c r="E33" s="45">
        <v>41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K8" sqref="K8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251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252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13</v>
      </c>
      <c r="B5" s="116"/>
      <c r="C5" s="116"/>
      <c r="D5" s="116"/>
      <c r="E5" s="116"/>
      <c r="F5" s="3"/>
      <c r="G5" s="4" t="s">
        <v>14</v>
      </c>
      <c r="H5" s="11">
        <f>D10</f>
        <v>95.652173913043484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15" t="s">
        <v>17</v>
      </c>
      <c r="D6" s="16">
        <f>COUNTA(C11:C111)</f>
        <v>23</v>
      </c>
      <c r="E6" s="15" t="s">
        <v>18</v>
      </c>
      <c r="F6" s="16">
        <f>COUNTA(E11:E111)</f>
        <v>23</v>
      </c>
      <c r="G6" s="4" t="s">
        <v>19</v>
      </c>
      <c r="H6" s="17">
        <f>F10</f>
        <v>86.956521739130437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20" t="s">
        <v>22</v>
      </c>
      <c r="D7" s="93"/>
      <c r="E7" s="20" t="s">
        <v>22</v>
      </c>
      <c r="F7" s="93"/>
      <c r="G7" s="22" t="s">
        <v>23</v>
      </c>
      <c r="H7" s="23">
        <f>AVERAGE(H5:H6)</f>
        <v>91.304347826086968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20" t="s">
        <v>26</v>
      </c>
      <c r="D8" s="93">
        <f>(0.55*C10)</f>
        <v>27.500000000000004</v>
      </c>
      <c r="E8" s="20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20" t="s">
        <v>31</v>
      </c>
      <c r="D9" s="93">
        <f>COUNTIF(C11:C100,"&gt;="&amp;D8)</f>
        <v>22</v>
      </c>
      <c r="E9" s="20" t="s">
        <v>31</v>
      </c>
      <c r="F9" s="93">
        <f>COUNTIF(E11:E100,"&gt;="&amp;F8)</f>
        <v>20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20">
        <v>50</v>
      </c>
      <c r="D10" s="93">
        <f>(D9/D6)*100</f>
        <v>95.652173913043484</v>
      </c>
      <c r="E10" s="29">
        <v>50</v>
      </c>
      <c r="F10" s="93">
        <f>(F9/F6)*100</f>
        <v>86.956521739130437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170101130003</v>
      </c>
      <c r="C11" s="72">
        <v>30</v>
      </c>
      <c r="D11" s="72"/>
      <c r="E11" s="34">
        <v>37</v>
      </c>
      <c r="F11" s="35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2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170101130004</v>
      </c>
      <c r="C12" s="72">
        <v>32</v>
      </c>
      <c r="D12" s="72"/>
      <c r="E12" s="34">
        <v>42</v>
      </c>
      <c r="F12" s="35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170101130007</v>
      </c>
      <c r="C13" s="72">
        <v>34</v>
      </c>
      <c r="D13" s="72"/>
      <c r="E13" s="34">
        <v>44</v>
      </c>
      <c r="F13" s="35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3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170101130009</v>
      </c>
      <c r="C14" s="72">
        <v>33</v>
      </c>
      <c r="D14" s="72"/>
      <c r="E14" s="34">
        <v>39</v>
      </c>
      <c r="F14" s="35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170101130011</v>
      </c>
      <c r="C15" s="72">
        <v>33</v>
      </c>
      <c r="D15" s="72"/>
      <c r="E15" s="34">
        <v>35</v>
      </c>
      <c r="F15" s="35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170101130015</v>
      </c>
      <c r="C16" s="72">
        <v>32</v>
      </c>
      <c r="D16" s="72"/>
      <c r="E16" s="34">
        <v>31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170101130017</v>
      </c>
      <c r="C17" s="72">
        <v>36</v>
      </c>
      <c r="D17" s="72"/>
      <c r="E17" s="34">
        <v>46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170101130018</v>
      </c>
      <c r="C18" s="72">
        <v>36</v>
      </c>
      <c r="D18" s="72"/>
      <c r="E18" s="34">
        <v>40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170101130028</v>
      </c>
      <c r="C19" s="72">
        <v>29</v>
      </c>
      <c r="D19" s="72"/>
      <c r="E19" s="34">
        <v>38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170101130031</v>
      </c>
      <c r="C20" s="72">
        <v>27</v>
      </c>
      <c r="D20" s="72"/>
      <c r="E20" s="34">
        <v>10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170101130035</v>
      </c>
      <c r="C21" s="72">
        <v>30</v>
      </c>
      <c r="D21" s="72"/>
      <c r="E21" s="34">
        <v>41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170301130002</v>
      </c>
      <c r="C22" s="72">
        <v>46</v>
      </c>
      <c r="D22" s="72"/>
      <c r="E22" s="34">
        <v>46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170301130003</v>
      </c>
      <c r="C23" s="72">
        <v>47</v>
      </c>
      <c r="D23" s="72"/>
      <c r="E23" s="34">
        <v>44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170301130005</v>
      </c>
      <c r="C24" s="72">
        <v>43</v>
      </c>
      <c r="D24" s="72"/>
      <c r="E24" s="34">
        <v>37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170301130008</v>
      </c>
      <c r="C25" s="72">
        <v>48</v>
      </c>
      <c r="D25" s="72"/>
      <c r="E25" s="34">
        <v>49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170301130010</v>
      </c>
      <c r="C26" s="72">
        <v>48</v>
      </c>
      <c r="D26" s="72"/>
      <c r="E26" s="34">
        <v>43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170301130011</v>
      </c>
      <c r="C27" s="72">
        <v>47</v>
      </c>
      <c r="D27" s="72"/>
      <c r="E27" s="34">
        <v>43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170301130012</v>
      </c>
      <c r="C28" s="72">
        <v>50</v>
      </c>
      <c r="D28" s="72"/>
      <c r="E28" s="45">
        <v>46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170301130013</v>
      </c>
      <c r="C29" s="72">
        <v>49</v>
      </c>
      <c r="D29" s="72"/>
      <c r="E29" s="45">
        <v>49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170301130014</v>
      </c>
      <c r="C30" s="72">
        <v>43</v>
      </c>
      <c r="D30" s="72"/>
      <c r="E30" s="45">
        <v>27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89">
        <v>170301130019</v>
      </c>
      <c r="C31" s="72">
        <v>46</v>
      </c>
      <c r="D31" s="72"/>
      <c r="E31" s="45">
        <v>40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89">
        <v>170301131021</v>
      </c>
      <c r="C32" s="72">
        <v>47</v>
      </c>
      <c r="D32" s="72"/>
      <c r="E32" s="45">
        <v>46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89">
        <v>170301131022</v>
      </c>
      <c r="C33" s="72">
        <v>43</v>
      </c>
      <c r="D33" s="72"/>
      <c r="E33" s="45">
        <v>26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sqref="A1:W52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 x14ac:dyDescent="0.35">
      <c r="A3" s="115" t="s">
        <v>72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73</v>
      </c>
      <c r="B4" s="116"/>
      <c r="C4" s="116"/>
      <c r="D4" s="116"/>
      <c r="E4" s="116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74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6"/>
      <c r="J5" s="2"/>
      <c r="K5" s="12" t="s">
        <v>15</v>
      </c>
      <c r="L5" s="12">
        <v>2</v>
      </c>
      <c r="M5" s="2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B6" s="14" t="s">
        <v>16</v>
      </c>
      <c r="C6" s="15" t="s">
        <v>17</v>
      </c>
      <c r="D6" s="16">
        <f>COUNTA(C11:C111)</f>
        <v>42</v>
      </c>
      <c r="E6" s="15" t="s">
        <v>18</v>
      </c>
      <c r="F6" s="16">
        <f>COUNTA(E11:E111)</f>
        <v>42</v>
      </c>
      <c r="G6" s="4" t="s">
        <v>19</v>
      </c>
      <c r="H6" s="17">
        <f>F10</f>
        <v>73.80952380952381</v>
      </c>
      <c r="I6" s="6"/>
      <c r="J6" s="2"/>
      <c r="K6" s="18" t="s">
        <v>20</v>
      </c>
      <c r="L6" s="18">
        <v>1</v>
      </c>
      <c r="M6" s="2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B7" s="14" t="s">
        <v>21</v>
      </c>
      <c r="C7" s="20" t="s">
        <v>22</v>
      </c>
      <c r="D7" s="21"/>
      <c r="E7" s="20" t="s">
        <v>22</v>
      </c>
      <c r="F7" s="21"/>
      <c r="G7" s="22" t="s">
        <v>23</v>
      </c>
      <c r="H7" s="23">
        <f>AVERAGE(H5:H6)</f>
        <v>86.904761904761898</v>
      </c>
      <c r="I7" s="24">
        <v>0.6</v>
      </c>
      <c r="J7" s="2"/>
      <c r="K7" s="25" t="s">
        <v>24</v>
      </c>
      <c r="L7" s="25">
        <v>0</v>
      </c>
      <c r="M7" s="2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B8" s="14" t="s">
        <v>25</v>
      </c>
      <c r="C8" s="20" t="s">
        <v>26</v>
      </c>
      <c r="D8" s="21">
        <f>(0.55*C10)</f>
        <v>27.500000000000004</v>
      </c>
      <c r="E8" s="20" t="s">
        <v>27</v>
      </c>
      <c r="F8" s="21">
        <f>(0.55*E10)</f>
        <v>27.500000000000004</v>
      </c>
      <c r="G8" s="22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5">
      <c r="B9" s="14" t="s">
        <v>30</v>
      </c>
      <c r="C9" s="20" t="s">
        <v>31</v>
      </c>
      <c r="D9" s="21">
        <f>COUNTIF(C11:C100,"&gt;="&amp;D8)</f>
        <v>42</v>
      </c>
      <c r="E9" s="20" t="s">
        <v>31</v>
      </c>
      <c r="F9" s="21">
        <f>COUNTIF(E11:E100,"&gt;="&amp;F8)</f>
        <v>31</v>
      </c>
      <c r="G9" s="27"/>
      <c r="H9" s="28"/>
      <c r="I9" s="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 x14ac:dyDescent="0.35">
      <c r="A10" s="27"/>
      <c r="B10" s="14" t="s">
        <v>32</v>
      </c>
      <c r="C10" s="20">
        <v>50</v>
      </c>
      <c r="D10" s="21">
        <f>(D9/D6)*100</f>
        <v>100</v>
      </c>
      <c r="E10" s="29">
        <v>50</v>
      </c>
      <c r="F10" s="21">
        <f>(F9/F6)*100</f>
        <v>73.80952380952381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  <c r="W10" s="2"/>
    </row>
    <row r="11" spans="1:23" ht="15.5" x14ac:dyDescent="0.35">
      <c r="A11" s="27">
        <v>1</v>
      </c>
      <c r="B11" s="33">
        <v>170101130029</v>
      </c>
      <c r="C11" s="71">
        <v>38</v>
      </c>
      <c r="D11" s="71"/>
      <c r="E11" s="34">
        <v>22</v>
      </c>
      <c r="F11" s="35"/>
      <c r="G11" s="36" t="s">
        <v>48</v>
      </c>
      <c r="H11" s="4">
        <v>3</v>
      </c>
      <c r="I11" s="4">
        <v>3</v>
      </c>
      <c r="J11" s="4">
        <v>3</v>
      </c>
      <c r="K11" s="6">
        <v>3</v>
      </c>
      <c r="L11" s="4">
        <v>3</v>
      </c>
      <c r="M11" s="6">
        <v>0</v>
      </c>
      <c r="N11" s="6">
        <v>0</v>
      </c>
      <c r="O11" s="6">
        <v>0</v>
      </c>
      <c r="P11" s="6">
        <v>2</v>
      </c>
      <c r="Q11" s="6">
        <v>2</v>
      </c>
      <c r="R11" s="6">
        <v>0</v>
      </c>
      <c r="S11" s="6">
        <v>0</v>
      </c>
      <c r="T11" s="6">
        <v>3</v>
      </c>
      <c r="U11" s="6">
        <v>0</v>
      </c>
      <c r="V11" s="6">
        <v>3</v>
      </c>
      <c r="W11" s="2"/>
    </row>
    <row r="12" spans="1:23" ht="15.5" x14ac:dyDescent="0.35">
      <c r="A12" s="27">
        <v>2</v>
      </c>
      <c r="B12" s="33">
        <v>170101130031</v>
      </c>
      <c r="C12" s="71">
        <v>37</v>
      </c>
      <c r="D12" s="71"/>
      <c r="E12" s="34">
        <v>20</v>
      </c>
      <c r="F12" s="35"/>
      <c r="G12" s="36" t="s">
        <v>49</v>
      </c>
      <c r="H12" s="52">
        <v>3</v>
      </c>
      <c r="I12" s="52">
        <v>3</v>
      </c>
      <c r="J12" s="52">
        <v>3</v>
      </c>
      <c r="K12" s="6">
        <v>3</v>
      </c>
      <c r="L12" s="52">
        <v>3</v>
      </c>
      <c r="M12" s="6">
        <v>0</v>
      </c>
      <c r="N12" s="6">
        <v>0</v>
      </c>
      <c r="O12" s="6">
        <v>0</v>
      </c>
      <c r="P12" s="6">
        <v>2</v>
      </c>
      <c r="Q12" s="6">
        <v>2</v>
      </c>
      <c r="R12" s="6">
        <v>0</v>
      </c>
      <c r="S12" s="6">
        <v>0</v>
      </c>
      <c r="T12" s="6">
        <v>3</v>
      </c>
      <c r="U12" s="6">
        <v>0</v>
      </c>
      <c r="V12" s="6">
        <v>3</v>
      </c>
      <c r="W12" s="2"/>
    </row>
    <row r="13" spans="1:23" ht="15.5" x14ac:dyDescent="0.35">
      <c r="A13" s="27">
        <v>3</v>
      </c>
      <c r="B13" s="33">
        <v>170101130033</v>
      </c>
      <c r="C13" s="71">
        <v>36</v>
      </c>
      <c r="D13" s="71"/>
      <c r="E13" s="34">
        <v>21</v>
      </c>
      <c r="F13" s="35"/>
      <c r="G13" s="36" t="s">
        <v>50</v>
      </c>
      <c r="H13" s="52">
        <v>3</v>
      </c>
      <c r="I13" s="52">
        <v>3</v>
      </c>
      <c r="J13" s="52">
        <v>3</v>
      </c>
      <c r="K13" s="6">
        <v>3</v>
      </c>
      <c r="L13" s="52">
        <v>3</v>
      </c>
      <c r="M13" s="6">
        <v>0</v>
      </c>
      <c r="N13" s="6">
        <v>0</v>
      </c>
      <c r="O13" s="6">
        <v>0</v>
      </c>
      <c r="P13" s="6">
        <v>2</v>
      </c>
      <c r="Q13" s="6">
        <v>2</v>
      </c>
      <c r="R13" s="6">
        <v>0</v>
      </c>
      <c r="S13" s="6">
        <v>0</v>
      </c>
      <c r="T13" s="6">
        <v>3</v>
      </c>
      <c r="U13" s="6">
        <v>0</v>
      </c>
      <c r="V13" s="6">
        <v>2</v>
      </c>
      <c r="W13" s="2"/>
    </row>
    <row r="14" spans="1:23" ht="15.5" x14ac:dyDescent="0.35">
      <c r="A14" s="27">
        <v>4</v>
      </c>
      <c r="B14" s="33">
        <v>170101130001</v>
      </c>
      <c r="C14" s="71">
        <v>42</v>
      </c>
      <c r="D14" s="71"/>
      <c r="E14" s="34">
        <v>31</v>
      </c>
      <c r="F14" s="35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3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2</v>
      </c>
      <c r="Q14" s="38">
        <f t="shared" si="0"/>
        <v>2</v>
      </c>
      <c r="R14" s="38">
        <f t="shared" si="0"/>
        <v>0</v>
      </c>
      <c r="S14" s="38">
        <f t="shared" si="0"/>
        <v>0</v>
      </c>
      <c r="T14" s="38">
        <f t="shared" si="0"/>
        <v>3</v>
      </c>
      <c r="U14" s="38">
        <f t="shared" si="0"/>
        <v>0</v>
      </c>
      <c r="V14" s="38">
        <f t="shared" si="0"/>
        <v>2.6666666666666665</v>
      </c>
      <c r="W14" s="2"/>
    </row>
    <row r="15" spans="1:23" ht="15.5" x14ac:dyDescent="0.35">
      <c r="A15" s="27">
        <v>5</v>
      </c>
      <c r="B15" s="33">
        <v>170101130003</v>
      </c>
      <c r="C15" s="71">
        <v>39</v>
      </c>
      <c r="D15" s="71"/>
      <c r="E15" s="34">
        <v>26</v>
      </c>
      <c r="F15" s="35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1.6875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1.125</v>
      </c>
      <c r="Q15" s="40">
        <f t="shared" si="1"/>
        <v>1.125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1.5</v>
      </c>
      <c r="W15" s="2"/>
    </row>
    <row r="16" spans="1:23" x14ac:dyDescent="0.35">
      <c r="A16" s="27">
        <v>6</v>
      </c>
      <c r="B16" s="33">
        <v>170101130004</v>
      </c>
      <c r="C16" s="71">
        <v>38</v>
      </c>
      <c r="D16" s="71"/>
      <c r="E16" s="34">
        <v>25</v>
      </c>
      <c r="F16" s="35"/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5">
      <c r="A17" s="27">
        <v>7</v>
      </c>
      <c r="B17" s="33">
        <v>170101130007</v>
      </c>
      <c r="C17" s="71">
        <v>38</v>
      </c>
      <c r="D17" s="71"/>
      <c r="E17" s="34">
        <v>25</v>
      </c>
      <c r="F17" s="35"/>
      <c r="G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5">
      <c r="A18" s="27">
        <v>8</v>
      </c>
      <c r="B18" s="33">
        <v>170101130008</v>
      </c>
      <c r="C18" s="71">
        <v>44</v>
      </c>
      <c r="D18" s="71"/>
      <c r="E18" s="34">
        <v>21</v>
      </c>
      <c r="F18" s="35"/>
      <c r="G18" s="2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5">
      <c r="A19" s="27">
        <v>9</v>
      </c>
      <c r="B19" s="33">
        <v>170101130009</v>
      </c>
      <c r="C19" s="71">
        <v>38</v>
      </c>
      <c r="D19" s="71"/>
      <c r="E19" s="34">
        <v>29</v>
      </c>
      <c r="F19" s="35"/>
      <c r="G19" s="2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5">
      <c r="A20" s="27">
        <v>10</v>
      </c>
      <c r="B20" s="33">
        <v>170101130011</v>
      </c>
      <c r="C20" s="71">
        <v>41</v>
      </c>
      <c r="D20" s="71"/>
      <c r="E20" s="34">
        <v>28</v>
      </c>
      <c r="F20" s="35"/>
      <c r="G20" s="27"/>
      <c r="H20" s="2"/>
      <c r="I20" s="2"/>
      <c r="J20" s="28"/>
      <c r="K20" s="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5">
      <c r="A21" s="27">
        <v>11</v>
      </c>
      <c r="B21" s="33">
        <v>170101130012</v>
      </c>
      <c r="C21" s="71">
        <v>38</v>
      </c>
      <c r="D21" s="71"/>
      <c r="E21" s="34">
        <v>24</v>
      </c>
      <c r="F21" s="35"/>
      <c r="G21" s="27"/>
      <c r="H21" s="41"/>
      <c r="I21" s="114"/>
      <c r="J21" s="114"/>
      <c r="K21" s="2"/>
      <c r="L21" s="2"/>
      <c r="M21" s="28"/>
      <c r="N21" s="28"/>
      <c r="O21" s="28"/>
      <c r="P21" s="28"/>
      <c r="Q21" s="28"/>
      <c r="R21" s="2"/>
      <c r="S21" s="2"/>
      <c r="T21" s="2"/>
      <c r="U21" s="2"/>
      <c r="V21" s="2"/>
      <c r="W21" s="2"/>
    </row>
    <row r="22" spans="1:23" x14ac:dyDescent="0.35">
      <c r="A22" s="27">
        <v>12</v>
      </c>
      <c r="B22" s="33">
        <v>170101130013</v>
      </c>
      <c r="C22" s="71">
        <v>45</v>
      </c>
      <c r="D22" s="71"/>
      <c r="E22" s="34">
        <v>37</v>
      </c>
      <c r="F22" s="35"/>
      <c r="G22" s="27"/>
      <c r="H22" s="42"/>
      <c r="I22" s="43"/>
      <c r="J22" s="43"/>
      <c r="K22" s="2"/>
      <c r="L22" s="2"/>
      <c r="M22" s="28"/>
      <c r="N22" s="28"/>
      <c r="O22" s="28"/>
      <c r="P22" s="28"/>
      <c r="Q22" s="28"/>
      <c r="R22" s="2"/>
      <c r="S22" s="2"/>
      <c r="T22" s="2"/>
      <c r="U22" s="2"/>
      <c r="V22" s="2"/>
      <c r="W22" s="2"/>
    </row>
    <row r="23" spans="1:23" x14ac:dyDescent="0.35">
      <c r="A23" s="27">
        <v>13</v>
      </c>
      <c r="B23" s="33">
        <v>170101130014</v>
      </c>
      <c r="C23" s="71">
        <v>39</v>
      </c>
      <c r="D23" s="71"/>
      <c r="E23" s="34">
        <v>29</v>
      </c>
      <c r="F23" s="35"/>
      <c r="G23" s="27"/>
      <c r="H23" s="27"/>
      <c r="I23" s="2"/>
      <c r="J23" s="2"/>
      <c r="K23" s="2"/>
      <c r="L23" s="2"/>
      <c r="M23" s="2"/>
      <c r="N23" s="28"/>
      <c r="O23" s="28"/>
      <c r="P23" s="28"/>
      <c r="Q23" s="28"/>
      <c r="R23" s="28"/>
      <c r="S23" s="2"/>
      <c r="T23" s="2"/>
      <c r="U23" s="2"/>
      <c r="V23" s="2"/>
      <c r="W23" s="2"/>
    </row>
    <row r="24" spans="1:23" x14ac:dyDescent="0.35">
      <c r="A24" s="27">
        <v>14</v>
      </c>
      <c r="B24" s="33">
        <v>170101130015</v>
      </c>
      <c r="C24" s="71">
        <v>39</v>
      </c>
      <c r="D24" s="71"/>
      <c r="E24" s="34">
        <v>29</v>
      </c>
      <c r="F24" s="35"/>
      <c r="G24" s="27"/>
      <c r="H24" s="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"/>
    </row>
    <row r="25" spans="1:23" ht="15.5" x14ac:dyDescent="0.35">
      <c r="A25" s="27">
        <v>15</v>
      </c>
      <c r="B25" s="33">
        <v>170101130016</v>
      </c>
      <c r="C25" s="71">
        <v>39</v>
      </c>
      <c r="D25" s="71"/>
      <c r="E25" s="34">
        <v>24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"/>
    </row>
    <row r="26" spans="1:23" ht="15.5" x14ac:dyDescent="0.35">
      <c r="A26" s="27">
        <v>16</v>
      </c>
      <c r="B26" s="33">
        <v>170101130017</v>
      </c>
      <c r="C26" s="71">
        <v>45</v>
      </c>
      <c r="D26" s="71"/>
      <c r="E26" s="34">
        <v>37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"/>
    </row>
    <row r="27" spans="1:23" ht="15.5" x14ac:dyDescent="0.35">
      <c r="A27" s="27">
        <v>17</v>
      </c>
      <c r="B27" s="33">
        <v>170101130018</v>
      </c>
      <c r="C27" s="71">
        <v>46</v>
      </c>
      <c r="D27" s="71"/>
      <c r="E27" s="34">
        <v>35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2"/>
    </row>
    <row r="28" spans="1:23" ht="15.5" x14ac:dyDescent="0.35">
      <c r="A28" s="27">
        <v>18</v>
      </c>
      <c r="B28" s="33">
        <v>170101130025</v>
      </c>
      <c r="C28" s="71">
        <v>41</v>
      </c>
      <c r="D28" s="71"/>
      <c r="E28" s="45">
        <v>26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</row>
    <row r="29" spans="1:23" ht="15.5" x14ac:dyDescent="0.35">
      <c r="A29" s="27">
        <v>19</v>
      </c>
      <c r="B29" s="33">
        <v>170101130026</v>
      </c>
      <c r="C29" s="71">
        <v>40</v>
      </c>
      <c r="D29" s="71"/>
      <c r="E29" s="45">
        <v>31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2"/>
    </row>
    <row r="30" spans="1:23" ht="15.5" x14ac:dyDescent="0.35">
      <c r="A30" s="27">
        <v>20</v>
      </c>
      <c r="B30" s="33">
        <v>170101130028</v>
      </c>
      <c r="C30" s="71">
        <v>37</v>
      </c>
      <c r="D30" s="71"/>
      <c r="E30" s="45">
        <v>25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2"/>
    </row>
    <row r="31" spans="1:23" ht="15.5" x14ac:dyDescent="0.35">
      <c r="A31" s="27">
        <v>21</v>
      </c>
      <c r="B31" s="47">
        <v>170101130032</v>
      </c>
      <c r="C31" s="71">
        <v>38</v>
      </c>
      <c r="D31" s="71"/>
      <c r="E31" s="45">
        <v>31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2"/>
    </row>
    <row r="32" spans="1:23" ht="15.5" x14ac:dyDescent="0.35">
      <c r="A32" s="27">
        <v>22</v>
      </c>
      <c r="B32" s="47">
        <v>170101130035</v>
      </c>
      <c r="C32" s="71">
        <v>36</v>
      </c>
      <c r="D32" s="71"/>
      <c r="E32" s="45">
        <v>29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2"/>
    </row>
    <row r="33" spans="1:23" ht="15.5" x14ac:dyDescent="0.35">
      <c r="A33" s="27">
        <v>23</v>
      </c>
      <c r="B33" s="47">
        <v>170101130036</v>
      </c>
      <c r="C33" s="71">
        <v>38</v>
      </c>
      <c r="D33" s="71"/>
      <c r="E33" s="45">
        <v>29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2"/>
    </row>
    <row r="34" spans="1:23" ht="15.5" x14ac:dyDescent="0.35">
      <c r="A34" s="27">
        <v>24</v>
      </c>
      <c r="B34" s="27">
        <v>170101130037</v>
      </c>
      <c r="C34" s="71">
        <v>41</v>
      </c>
      <c r="D34" s="71"/>
      <c r="E34" s="45">
        <v>36</v>
      </c>
      <c r="F34" s="4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27">
        <v>25</v>
      </c>
      <c r="B35" s="27">
        <v>170101130038</v>
      </c>
      <c r="C35" s="71">
        <v>48</v>
      </c>
      <c r="D35" s="71"/>
      <c r="E35" s="45">
        <v>36</v>
      </c>
      <c r="F35" s="4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2"/>
    </row>
    <row r="36" spans="1:23" x14ac:dyDescent="0.35">
      <c r="A36" s="27">
        <v>26</v>
      </c>
      <c r="B36" s="27">
        <v>170301130001</v>
      </c>
      <c r="C36" s="71">
        <v>46</v>
      </c>
      <c r="D36" s="71"/>
      <c r="E36" s="45">
        <v>42</v>
      </c>
      <c r="F36" s="46"/>
      <c r="G36" s="2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35">
      <c r="A37" s="27">
        <v>27</v>
      </c>
      <c r="B37" s="27">
        <v>170301130002</v>
      </c>
      <c r="C37" s="71">
        <v>43</v>
      </c>
      <c r="D37" s="71"/>
      <c r="E37" s="45">
        <v>38</v>
      </c>
      <c r="F37" s="46"/>
      <c r="G37" s="2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 x14ac:dyDescent="0.35">
      <c r="A38" s="27">
        <v>28</v>
      </c>
      <c r="B38" s="27">
        <v>170301130003</v>
      </c>
      <c r="C38" s="71">
        <v>46</v>
      </c>
      <c r="D38" s="71"/>
      <c r="E38" s="45">
        <v>41</v>
      </c>
      <c r="F38" s="4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2"/>
    </row>
    <row r="39" spans="1:23" ht="15.5" x14ac:dyDescent="0.35">
      <c r="A39" s="27">
        <v>29</v>
      </c>
      <c r="B39" s="27">
        <v>170301130004</v>
      </c>
      <c r="C39" s="71">
        <v>49</v>
      </c>
      <c r="D39" s="71"/>
      <c r="E39" s="45">
        <v>45</v>
      </c>
      <c r="F39" s="4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2"/>
    </row>
    <row r="40" spans="1:23" ht="15.5" x14ac:dyDescent="0.35">
      <c r="A40" s="27">
        <v>30</v>
      </c>
      <c r="B40" s="27">
        <v>170301130005</v>
      </c>
      <c r="C40" s="71">
        <v>36</v>
      </c>
      <c r="D40" s="71"/>
      <c r="E40" s="45">
        <v>33</v>
      </c>
      <c r="F40" s="4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2"/>
    </row>
    <row r="41" spans="1:23" ht="15.5" x14ac:dyDescent="0.35">
      <c r="A41" s="27">
        <v>31</v>
      </c>
      <c r="B41" s="27">
        <v>170301130006</v>
      </c>
      <c r="C41" s="71">
        <v>48</v>
      </c>
      <c r="D41" s="71"/>
      <c r="E41" s="45">
        <v>46</v>
      </c>
      <c r="F41" s="4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2"/>
    </row>
    <row r="42" spans="1:23" ht="15.5" x14ac:dyDescent="0.35">
      <c r="A42" s="27">
        <v>32</v>
      </c>
      <c r="B42" s="27">
        <v>170301130008</v>
      </c>
      <c r="C42" s="71">
        <v>46</v>
      </c>
      <c r="D42" s="71"/>
      <c r="E42" s="45">
        <v>45</v>
      </c>
      <c r="F42" s="4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2"/>
    </row>
    <row r="43" spans="1:23" ht="15.5" x14ac:dyDescent="0.35">
      <c r="A43" s="27">
        <v>33</v>
      </c>
      <c r="B43" s="27">
        <v>170301130010</v>
      </c>
      <c r="C43" s="71">
        <v>47</v>
      </c>
      <c r="D43" s="71"/>
      <c r="E43" s="45">
        <v>47</v>
      </c>
      <c r="F43" s="4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2"/>
    </row>
    <row r="44" spans="1:23" ht="15.5" x14ac:dyDescent="0.35">
      <c r="A44" s="27">
        <v>34</v>
      </c>
      <c r="B44" s="27">
        <v>170301130011</v>
      </c>
      <c r="C44" s="71">
        <v>45</v>
      </c>
      <c r="D44" s="71"/>
      <c r="E44" s="45">
        <v>36</v>
      </c>
      <c r="F44" s="4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2"/>
    </row>
    <row r="45" spans="1:23" ht="15.5" x14ac:dyDescent="0.35">
      <c r="A45" s="27">
        <v>35</v>
      </c>
      <c r="B45" s="27">
        <v>170301130012</v>
      </c>
      <c r="C45" s="71">
        <v>49</v>
      </c>
      <c r="D45" s="71"/>
      <c r="E45" s="45">
        <v>48</v>
      </c>
      <c r="F45" s="4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2"/>
    </row>
    <row r="46" spans="1:23" ht="15.5" x14ac:dyDescent="0.35">
      <c r="A46" s="27">
        <v>36</v>
      </c>
      <c r="B46" s="27">
        <v>170301130013</v>
      </c>
      <c r="C46" s="71">
        <v>48</v>
      </c>
      <c r="D46" s="71"/>
      <c r="E46" s="45">
        <v>46</v>
      </c>
      <c r="F46" s="4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2"/>
    </row>
    <row r="47" spans="1:23" ht="15.5" x14ac:dyDescent="0.35">
      <c r="A47" s="27">
        <v>37</v>
      </c>
      <c r="B47" s="27">
        <v>170301130014</v>
      </c>
      <c r="C47" s="71">
        <v>38</v>
      </c>
      <c r="D47" s="71"/>
      <c r="E47" s="45">
        <v>41</v>
      </c>
      <c r="F47" s="4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2"/>
    </row>
    <row r="48" spans="1:23" ht="15.5" x14ac:dyDescent="0.35">
      <c r="A48" s="27">
        <v>38</v>
      </c>
      <c r="B48" s="27">
        <v>170301130015</v>
      </c>
      <c r="C48" s="71">
        <v>49</v>
      </c>
      <c r="D48" s="71"/>
      <c r="E48" s="45">
        <v>45</v>
      </c>
      <c r="F48" s="4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2"/>
    </row>
    <row r="49" spans="1:23" x14ac:dyDescent="0.35">
      <c r="A49" s="27">
        <v>39</v>
      </c>
      <c r="B49" s="27">
        <v>170301130019</v>
      </c>
      <c r="C49" s="71">
        <v>43</v>
      </c>
      <c r="D49" s="71"/>
      <c r="E49" s="45">
        <v>43</v>
      </c>
      <c r="F49" s="4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2"/>
    </row>
    <row r="50" spans="1:23" x14ac:dyDescent="0.35">
      <c r="A50" s="27">
        <v>40</v>
      </c>
      <c r="B50" s="27">
        <v>170301131020</v>
      </c>
      <c r="C50" s="71">
        <v>46</v>
      </c>
      <c r="D50" s="71"/>
      <c r="E50" s="45">
        <v>38</v>
      </c>
      <c r="F50" s="46"/>
      <c r="G50" s="2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35">
      <c r="A51" s="27">
        <v>41</v>
      </c>
      <c r="B51" s="27">
        <v>170301131021</v>
      </c>
      <c r="C51" s="71">
        <v>46</v>
      </c>
      <c r="D51" s="71"/>
      <c r="E51" s="45">
        <v>47</v>
      </c>
      <c r="F51" s="46"/>
      <c r="G51" s="2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 x14ac:dyDescent="0.35">
      <c r="A52" s="27">
        <v>42</v>
      </c>
      <c r="B52" s="27">
        <v>170301131022</v>
      </c>
      <c r="C52" s="71">
        <v>39</v>
      </c>
      <c r="D52" s="71"/>
      <c r="E52" s="45">
        <v>41</v>
      </c>
      <c r="F52" s="46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J9" sqref="J9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253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254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255</v>
      </c>
      <c r="B5" s="116"/>
      <c r="C5" s="116"/>
      <c r="D5" s="116"/>
      <c r="E5" s="116"/>
      <c r="F5" s="3"/>
      <c r="G5" s="4" t="s">
        <v>14</v>
      </c>
      <c r="H5" s="11">
        <f>D10</f>
        <v>66.666666666666657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39</v>
      </c>
      <c r="E6" s="92" t="s">
        <v>18</v>
      </c>
      <c r="F6" s="16">
        <f>COUNTA(E11:E111)</f>
        <v>39</v>
      </c>
      <c r="G6" s="4" t="s">
        <v>19</v>
      </c>
      <c r="H6" s="17">
        <f>F10</f>
        <v>64.102564102564102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65.384615384615387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91</v>
      </c>
      <c r="D9" s="93">
        <f>COUNTIF(C11:C100,"&gt;="&amp;D8)</f>
        <v>26</v>
      </c>
      <c r="E9" s="93" t="s">
        <v>91</v>
      </c>
      <c r="F9" s="93">
        <f>COUNTIF(E11:E100,"&gt;="&amp;F8)</f>
        <v>25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66.666666666666657</v>
      </c>
      <c r="E10" s="94">
        <v>50</v>
      </c>
      <c r="F10" s="93">
        <f>(F9/F6)*100</f>
        <v>64.102564102564102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170301130001</v>
      </c>
      <c r="C11" s="50">
        <v>34</v>
      </c>
      <c r="D11" s="50"/>
      <c r="E11" s="50">
        <v>42</v>
      </c>
      <c r="F11" s="51"/>
      <c r="G11" s="36" t="s">
        <v>48</v>
      </c>
      <c r="H11" s="4">
        <v>3</v>
      </c>
      <c r="I11" s="4">
        <v>3</v>
      </c>
      <c r="J11" s="99">
        <v>1</v>
      </c>
      <c r="K11" s="99">
        <v>0</v>
      </c>
      <c r="L11" s="99">
        <v>2</v>
      </c>
      <c r="M11" s="99">
        <v>1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170301130002</v>
      </c>
      <c r="C12" s="50">
        <v>33</v>
      </c>
      <c r="D12" s="50"/>
      <c r="E12" s="50">
        <v>27</v>
      </c>
      <c r="F12" s="51"/>
      <c r="G12" s="36" t="s">
        <v>49</v>
      </c>
      <c r="H12" s="97">
        <v>3</v>
      </c>
      <c r="I12" s="97">
        <v>1</v>
      </c>
      <c r="J12" s="99">
        <v>1</v>
      </c>
      <c r="K12" s="99">
        <v>0</v>
      </c>
      <c r="L12" s="99">
        <v>2</v>
      </c>
      <c r="M12" s="99">
        <v>1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170301130003</v>
      </c>
      <c r="C13" s="50">
        <v>37</v>
      </c>
      <c r="D13" s="50"/>
      <c r="E13" s="50">
        <v>14</v>
      </c>
      <c r="F13" s="51"/>
      <c r="G13" s="36" t="s">
        <v>50</v>
      </c>
      <c r="H13" s="97">
        <v>3</v>
      </c>
      <c r="I13" s="97">
        <v>1</v>
      </c>
      <c r="J13" s="99">
        <v>1</v>
      </c>
      <c r="K13" s="99">
        <v>0</v>
      </c>
      <c r="L13" s="99">
        <v>2</v>
      </c>
      <c r="M13" s="99">
        <v>2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3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170301130004</v>
      </c>
      <c r="C14" s="50">
        <v>40</v>
      </c>
      <c r="D14" s="50"/>
      <c r="E14" s="50">
        <v>46</v>
      </c>
      <c r="F14" s="51"/>
      <c r="G14" s="36" t="s">
        <v>59</v>
      </c>
      <c r="H14" s="97">
        <v>3</v>
      </c>
      <c r="I14" s="97">
        <v>1</v>
      </c>
      <c r="J14" s="99">
        <v>1</v>
      </c>
      <c r="K14" s="99">
        <v>0</v>
      </c>
      <c r="L14" s="99">
        <v>2</v>
      </c>
      <c r="M14" s="99">
        <v>1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2</v>
      </c>
      <c r="U14" s="99">
        <v>0</v>
      </c>
      <c r="V14" s="99">
        <v>3</v>
      </c>
      <c r="W14" s="87"/>
    </row>
    <row r="15" spans="1:23" ht="15.5" x14ac:dyDescent="0.35">
      <c r="A15" s="90">
        <v>5</v>
      </c>
      <c r="B15" s="33">
        <v>170301130005</v>
      </c>
      <c r="C15" s="50">
        <v>32</v>
      </c>
      <c r="D15" s="50"/>
      <c r="E15" s="50">
        <v>16</v>
      </c>
      <c r="F15" s="51"/>
      <c r="G15" s="37" t="s">
        <v>51</v>
      </c>
      <c r="H15" s="38">
        <f>AVERAGE(H11:H13)</f>
        <v>3</v>
      </c>
      <c r="I15" s="38">
        <f>AVERAGE(I13)</f>
        <v>1</v>
      </c>
      <c r="J15" s="38">
        <f t="shared" ref="J15:V15" si="0">AVERAGE(J11:J13)</f>
        <v>1</v>
      </c>
      <c r="K15" s="38">
        <f t="shared" si="0"/>
        <v>0</v>
      </c>
      <c r="L15" s="38">
        <f t="shared" si="0"/>
        <v>2</v>
      </c>
      <c r="M15" s="38">
        <f t="shared" si="0"/>
        <v>1.3333333333333333</v>
      </c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  <c r="S15" s="38">
        <f t="shared" si="0"/>
        <v>0</v>
      </c>
      <c r="T15" s="38">
        <f t="shared" si="0"/>
        <v>3</v>
      </c>
      <c r="U15" s="38">
        <f t="shared" si="0"/>
        <v>0</v>
      </c>
      <c r="V15" s="38">
        <f t="shared" si="0"/>
        <v>2.6666666666666665</v>
      </c>
      <c r="W15" s="87"/>
    </row>
    <row r="16" spans="1:23" ht="15.5" x14ac:dyDescent="0.35">
      <c r="A16" s="90">
        <v>6</v>
      </c>
      <c r="B16" s="33">
        <v>170301130006</v>
      </c>
      <c r="C16" s="50">
        <v>33</v>
      </c>
      <c r="D16" s="50"/>
      <c r="E16" s="50">
        <v>34</v>
      </c>
      <c r="F16" s="51"/>
      <c r="G16" s="39" t="s">
        <v>52</v>
      </c>
      <c r="H16" s="40">
        <f>(56.25*H15)/100</f>
        <v>1.6875</v>
      </c>
      <c r="I16" s="40">
        <f t="shared" ref="I16:V16" si="1">(56.25*I15)/100</f>
        <v>0.5625</v>
      </c>
      <c r="J16" s="40">
        <f t="shared" si="1"/>
        <v>0.5625</v>
      </c>
      <c r="K16" s="40">
        <f t="shared" si="1"/>
        <v>0</v>
      </c>
      <c r="L16" s="40">
        <f t="shared" si="1"/>
        <v>1.125</v>
      </c>
      <c r="M16" s="40">
        <f t="shared" si="1"/>
        <v>0.75</v>
      </c>
      <c r="N16" s="40">
        <f>(56.25*N15)/100</f>
        <v>0</v>
      </c>
      <c r="O16" s="40">
        <f t="shared" si="1"/>
        <v>0</v>
      </c>
      <c r="P16" s="40">
        <f t="shared" si="1"/>
        <v>0</v>
      </c>
      <c r="Q16" s="40">
        <f t="shared" si="1"/>
        <v>0</v>
      </c>
      <c r="R16" s="40">
        <f t="shared" si="1"/>
        <v>0</v>
      </c>
      <c r="S16" s="38">
        <f>AVERAGE(S12:S13)</f>
        <v>0</v>
      </c>
      <c r="T16" s="38">
        <f>AVERAGE(T12:T13)</f>
        <v>3</v>
      </c>
      <c r="U16" s="40">
        <f t="shared" si="1"/>
        <v>0</v>
      </c>
      <c r="V16" s="40">
        <f t="shared" si="1"/>
        <v>1.5</v>
      </c>
      <c r="W16" s="87"/>
    </row>
    <row r="17" spans="1:23" x14ac:dyDescent="0.35">
      <c r="A17" s="90">
        <v>7</v>
      </c>
      <c r="B17" s="33">
        <v>170301130008</v>
      </c>
      <c r="C17" s="50">
        <v>38</v>
      </c>
      <c r="D17" s="50"/>
      <c r="E17" s="50">
        <v>45</v>
      </c>
      <c r="F17" s="51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170301130010</v>
      </c>
      <c r="C18" s="50">
        <v>0</v>
      </c>
      <c r="D18" s="50"/>
      <c r="E18" s="50">
        <v>0</v>
      </c>
      <c r="F18" s="51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170301130011</v>
      </c>
      <c r="C19" s="50">
        <v>34</v>
      </c>
      <c r="D19" s="50"/>
      <c r="E19" s="50">
        <v>21</v>
      </c>
      <c r="F19" s="51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170301130012</v>
      </c>
      <c r="C20" s="50">
        <v>38</v>
      </c>
      <c r="D20" s="50"/>
      <c r="E20" s="50">
        <v>34</v>
      </c>
      <c r="F20" s="51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170301130013</v>
      </c>
      <c r="C21" s="50">
        <v>39</v>
      </c>
      <c r="D21" s="50"/>
      <c r="E21" s="50">
        <v>48</v>
      </c>
      <c r="F21" s="51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170301130014</v>
      </c>
      <c r="C22" s="50">
        <v>35</v>
      </c>
      <c r="D22" s="50"/>
      <c r="E22" s="50">
        <v>29</v>
      </c>
      <c r="F22" s="51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170301130015</v>
      </c>
      <c r="C23" s="50">
        <v>35</v>
      </c>
      <c r="D23" s="50"/>
      <c r="E23" s="50">
        <v>39</v>
      </c>
      <c r="F23" s="51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170301130017</v>
      </c>
      <c r="C24" s="50">
        <v>0</v>
      </c>
      <c r="D24" s="50"/>
      <c r="E24" s="50">
        <v>0</v>
      </c>
      <c r="F24" s="51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33">
        <v>170301130019</v>
      </c>
      <c r="C25" s="50">
        <v>30</v>
      </c>
      <c r="D25" s="50"/>
      <c r="E25" s="50">
        <v>27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170101130001</v>
      </c>
      <c r="C26" s="50">
        <v>33</v>
      </c>
      <c r="D26" s="50"/>
      <c r="E26" s="50">
        <v>14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33">
        <v>170101130003</v>
      </c>
      <c r="C27" s="50">
        <v>24</v>
      </c>
      <c r="D27" s="50"/>
      <c r="E27" s="50">
        <v>22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170101130004</v>
      </c>
      <c r="C28" s="50">
        <v>33</v>
      </c>
      <c r="D28" s="50"/>
      <c r="E28" s="50">
        <v>50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33">
        <v>170101130007</v>
      </c>
      <c r="C29" s="50">
        <v>23</v>
      </c>
      <c r="D29" s="50"/>
      <c r="E29" s="50">
        <v>40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170101130008</v>
      </c>
      <c r="C30" s="50">
        <v>34</v>
      </c>
      <c r="D30" s="50"/>
      <c r="E30" s="50">
        <v>47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33">
        <v>170101130009</v>
      </c>
      <c r="C31" s="50">
        <v>29</v>
      </c>
      <c r="D31" s="50"/>
      <c r="E31" s="50">
        <v>35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170101130011</v>
      </c>
      <c r="C32" s="50">
        <v>25</v>
      </c>
      <c r="D32" s="50"/>
      <c r="E32" s="50">
        <v>9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33">
        <v>170101130012</v>
      </c>
      <c r="C33" s="50">
        <v>22</v>
      </c>
      <c r="D33" s="50"/>
      <c r="E33" s="50">
        <v>13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170101130013</v>
      </c>
      <c r="C34" s="50">
        <v>34</v>
      </c>
      <c r="D34" s="50"/>
      <c r="E34" s="50">
        <v>39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33">
        <v>170101130014</v>
      </c>
      <c r="C35" s="50">
        <v>30</v>
      </c>
      <c r="D35" s="50"/>
      <c r="E35" s="50">
        <v>18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170101130015</v>
      </c>
      <c r="C36" s="50">
        <v>29</v>
      </c>
      <c r="D36" s="50"/>
      <c r="E36" s="50">
        <v>44</v>
      </c>
      <c r="F36" s="51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90">
        <v>27</v>
      </c>
      <c r="B37" s="33">
        <v>170101130016</v>
      </c>
      <c r="C37" s="50">
        <v>28</v>
      </c>
      <c r="D37" s="50"/>
      <c r="E37" s="50">
        <v>40</v>
      </c>
      <c r="F37" s="51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170101130017</v>
      </c>
      <c r="C38" s="50">
        <v>38</v>
      </c>
      <c r="D38" s="50"/>
      <c r="E38" s="50">
        <v>48</v>
      </c>
      <c r="F38" s="51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90">
        <v>29</v>
      </c>
      <c r="B39" s="33">
        <v>170101130018</v>
      </c>
      <c r="C39" s="50">
        <v>38</v>
      </c>
      <c r="D39" s="50"/>
      <c r="E39" s="50">
        <v>58</v>
      </c>
      <c r="F39" s="51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170101130025</v>
      </c>
      <c r="C40" s="50">
        <v>23</v>
      </c>
      <c r="D40" s="50"/>
      <c r="E40" s="50">
        <v>3</v>
      </c>
      <c r="F40" s="51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90">
        <v>31</v>
      </c>
      <c r="B41" s="33">
        <v>170101130026</v>
      </c>
      <c r="C41" s="50">
        <v>29</v>
      </c>
      <c r="D41" s="50"/>
      <c r="E41" s="50">
        <v>39</v>
      </c>
      <c r="F41" s="51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170101130028</v>
      </c>
      <c r="C42" s="50">
        <v>24</v>
      </c>
      <c r="D42" s="50"/>
      <c r="E42" s="50">
        <v>35</v>
      </c>
      <c r="F42" s="51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90">
        <v>33</v>
      </c>
      <c r="B43" s="33">
        <v>170101130029</v>
      </c>
      <c r="C43" s="50">
        <v>21</v>
      </c>
      <c r="D43" s="50"/>
      <c r="E43" s="50">
        <v>31</v>
      </c>
      <c r="F43" s="51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170101130031</v>
      </c>
      <c r="C44" s="50">
        <v>24</v>
      </c>
      <c r="D44" s="50"/>
      <c r="E44" s="50">
        <v>33</v>
      </c>
      <c r="F44" s="51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90">
        <v>35</v>
      </c>
      <c r="B45" s="33">
        <v>170101130032</v>
      </c>
      <c r="C45" s="50">
        <v>20</v>
      </c>
      <c r="D45" s="50"/>
      <c r="E45" s="50">
        <v>28</v>
      </c>
      <c r="F45" s="51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90">
        <v>36</v>
      </c>
      <c r="B46" s="33">
        <v>170101130033</v>
      </c>
      <c r="C46" s="50">
        <v>18</v>
      </c>
      <c r="D46" s="50"/>
      <c r="E46" s="50">
        <v>0</v>
      </c>
      <c r="F46" s="51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90">
        <v>37</v>
      </c>
      <c r="B47" s="33">
        <v>170101130035</v>
      </c>
      <c r="C47" s="50">
        <v>22</v>
      </c>
      <c r="D47" s="50"/>
      <c r="E47" s="50">
        <v>42</v>
      </c>
      <c r="F47" s="51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90">
        <v>38</v>
      </c>
      <c r="B48" s="33">
        <v>170101130037</v>
      </c>
      <c r="C48" s="50">
        <v>29</v>
      </c>
      <c r="D48" s="50"/>
      <c r="E48" s="50">
        <v>38</v>
      </c>
      <c r="F48" s="51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90">
        <v>39</v>
      </c>
      <c r="B49" s="33">
        <v>170101130038</v>
      </c>
      <c r="C49" s="50">
        <v>37</v>
      </c>
      <c r="D49" s="50"/>
      <c r="E49" s="50">
        <v>56</v>
      </c>
      <c r="F49" s="51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K10" sqref="K10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256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257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258</v>
      </c>
      <c r="B5" s="116"/>
      <c r="C5" s="116"/>
      <c r="D5" s="116"/>
      <c r="E5" s="116"/>
      <c r="F5" s="3"/>
      <c r="G5" s="4" t="s">
        <v>14</v>
      </c>
      <c r="H5" s="11">
        <f>D10</f>
        <v>97.560975609756099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41</v>
      </c>
      <c r="E6" s="92" t="s">
        <v>18</v>
      </c>
      <c r="F6" s="16">
        <f>COUNTA(E11:E111)</f>
        <v>41</v>
      </c>
      <c r="G6" s="4" t="s">
        <v>19</v>
      </c>
      <c r="H6" s="17">
        <f>F10</f>
        <v>92.682926829268297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95.121951219512198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40</v>
      </c>
      <c r="E9" s="93" t="s">
        <v>31</v>
      </c>
      <c r="F9" s="93">
        <f>COUNTIF(E11:E100,"&gt;="&amp;F8)</f>
        <v>38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97.560975609756099</v>
      </c>
      <c r="E10" s="94">
        <v>50</v>
      </c>
      <c r="F10" s="93">
        <f>(F9/F6)*100</f>
        <v>92.682926829268297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33">
        <v>170101130001</v>
      </c>
      <c r="C11" s="50">
        <v>45</v>
      </c>
      <c r="D11" s="50"/>
      <c r="E11" s="50">
        <v>46</v>
      </c>
      <c r="F11" s="51"/>
      <c r="G11" s="36" t="s">
        <v>48</v>
      </c>
      <c r="H11" s="4">
        <v>2</v>
      </c>
      <c r="I11" s="4">
        <v>3</v>
      </c>
      <c r="J11" s="99">
        <v>3</v>
      </c>
      <c r="K11" s="99">
        <f>-K12</f>
        <v>0</v>
      </c>
      <c r="L11" s="99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33">
        <v>170101130003</v>
      </c>
      <c r="C12" s="50">
        <v>40</v>
      </c>
      <c r="D12" s="50"/>
      <c r="E12" s="50">
        <v>40</v>
      </c>
      <c r="F12" s="51"/>
      <c r="G12" s="36" t="s">
        <v>49</v>
      </c>
      <c r="H12" s="97">
        <v>3</v>
      </c>
      <c r="I12" s="97">
        <v>1</v>
      </c>
      <c r="J12" s="99">
        <v>3</v>
      </c>
      <c r="K12" s="99">
        <v>0</v>
      </c>
      <c r="L12" s="99">
        <v>2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33">
        <v>170101130004</v>
      </c>
      <c r="C13" s="50">
        <v>45</v>
      </c>
      <c r="D13" s="50"/>
      <c r="E13" s="50">
        <v>41</v>
      </c>
      <c r="F13" s="51"/>
      <c r="G13" s="36" t="s">
        <v>50</v>
      </c>
      <c r="H13" s="97">
        <v>1</v>
      </c>
      <c r="I13" s="97">
        <v>1</v>
      </c>
      <c r="J13" s="99">
        <v>2</v>
      </c>
      <c r="K13" s="99">
        <v>0</v>
      </c>
      <c r="L13" s="99">
        <v>2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3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33">
        <v>170101130007</v>
      </c>
      <c r="C14" s="50">
        <v>37</v>
      </c>
      <c r="D14" s="50"/>
      <c r="E14" s="50">
        <v>36</v>
      </c>
      <c r="F14" s="51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2.6666666666666665</v>
      </c>
      <c r="K14" s="38">
        <f t="shared" si="0"/>
        <v>0</v>
      </c>
      <c r="L14" s="38">
        <f t="shared" si="0"/>
        <v>2.3333333333333335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3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33">
        <v>170101130008</v>
      </c>
      <c r="C15" s="50">
        <v>45</v>
      </c>
      <c r="D15" s="50"/>
      <c r="E15" s="50">
        <v>45</v>
      </c>
      <c r="F15" s="51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1.5</v>
      </c>
      <c r="K15" s="40">
        <f t="shared" si="1"/>
        <v>0</v>
      </c>
      <c r="L15" s="40">
        <f t="shared" si="1"/>
        <v>1.3125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3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33">
        <v>170101130009</v>
      </c>
      <c r="C16" s="50">
        <v>42</v>
      </c>
      <c r="D16" s="50"/>
      <c r="E16" s="50">
        <v>42</v>
      </c>
      <c r="F16" s="51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33">
        <v>170101130011</v>
      </c>
      <c r="C17" s="50">
        <v>40</v>
      </c>
      <c r="D17" s="50"/>
      <c r="E17" s="50">
        <v>40</v>
      </c>
      <c r="F17" s="51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33">
        <v>170101130012</v>
      </c>
      <c r="C18" s="50">
        <v>35</v>
      </c>
      <c r="D18" s="50"/>
      <c r="E18" s="50">
        <v>37</v>
      </c>
      <c r="F18" s="51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33">
        <v>170101130013</v>
      </c>
      <c r="C19" s="50">
        <v>46</v>
      </c>
      <c r="D19" s="50"/>
      <c r="E19" s="50">
        <v>44</v>
      </c>
      <c r="F19" s="51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33">
        <v>170101130014</v>
      </c>
      <c r="C20" s="50">
        <v>43</v>
      </c>
      <c r="D20" s="50"/>
      <c r="E20" s="50">
        <v>39</v>
      </c>
      <c r="F20" s="51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33">
        <v>170101130015</v>
      </c>
      <c r="C21" s="50">
        <v>45</v>
      </c>
      <c r="D21" s="50"/>
      <c r="E21" s="50">
        <v>39</v>
      </c>
      <c r="F21" s="51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33">
        <v>170101130016</v>
      </c>
      <c r="C22" s="50">
        <v>45</v>
      </c>
      <c r="D22" s="50"/>
      <c r="E22" s="50">
        <v>46</v>
      </c>
      <c r="F22" s="51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33">
        <v>170101130017</v>
      </c>
      <c r="C23" s="50">
        <v>45</v>
      </c>
      <c r="D23" s="50"/>
      <c r="E23" s="50">
        <v>46</v>
      </c>
      <c r="F23" s="51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33">
        <v>170101130018</v>
      </c>
      <c r="C24" s="50">
        <v>47</v>
      </c>
      <c r="D24" s="50"/>
      <c r="E24" s="50">
        <v>45</v>
      </c>
      <c r="F24" s="51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89">
        <v>15</v>
      </c>
      <c r="B25" s="33">
        <v>170101130025</v>
      </c>
      <c r="C25" s="50">
        <v>37</v>
      </c>
      <c r="D25" s="50"/>
      <c r="E25" s="50">
        <v>36</v>
      </c>
      <c r="F25" s="51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33">
        <v>170101130026</v>
      </c>
      <c r="C26" s="50">
        <v>44</v>
      </c>
      <c r="D26" s="50"/>
      <c r="E26" s="50">
        <v>46</v>
      </c>
      <c r="F26" s="51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89">
        <v>17</v>
      </c>
      <c r="B27" s="33">
        <v>170101130027</v>
      </c>
      <c r="C27" s="50">
        <v>35</v>
      </c>
      <c r="D27" s="50"/>
      <c r="E27" s="50">
        <v>0</v>
      </c>
      <c r="F27" s="51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33">
        <v>170101130028</v>
      </c>
      <c r="C28" s="50">
        <v>43</v>
      </c>
      <c r="D28" s="50"/>
      <c r="E28" s="50">
        <v>37</v>
      </c>
      <c r="F28" s="51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89">
        <v>19</v>
      </c>
      <c r="B29" s="33">
        <v>170101130029</v>
      </c>
      <c r="C29" s="50">
        <v>38</v>
      </c>
      <c r="D29" s="50"/>
      <c r="E29" s="50">
        <v>42</v>
      </c>
      <c r="F29" s="51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33">
        <v>170101130031</v>
      </c>
      <c r="C30" s="50">
        <v>36</v>
      </c>
      <c r="D30" s="50"/>
      <c r="E30" s="50">
        <v>40</v>
      </c>
      <c r="F30" s="51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89">
        <v>21</v>
      </c>
      <c r="B31" s="33">
        <v>170101130032</v>
      </c>
      <c r="C31" s="50">
        <v>34</v>
      </c>
      <c r="D31" s="50"/>
      <c r="E31" s="50">
        <v>38</v>
      </c>
      <c r="F31" s="51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33">
        <v>170101130033</v>
      </c>
      <c r="C32" s="50">
        <v>34</v>
      </c>
      <c r="D32" s="50"/>
      <c r="E32" s="50">
        <v>0</v>
      </c>
      <c r="F32" s="51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89">
        <v>23</v>
      </c>
      <c r="B33" s="33">
        <v>170101130035</v>
      </c>
      <c r="C33" s="50">
        <v>36</v>
      </c>
      <c r="D33" s="50"/>
      <c r="E33" s="50">
        <v>36</v>
      </c>
      <c r="F33" s="51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33">
        <v>170101130036</v>
      </c>
      <c r="C34" s="50">
        <v>35</v>
      </c>
      <c r="D34" s="50"/>
      <c r="E34" s="50">
        <v>35</v>
      </c>
      <c r="F34" s="51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89">
        <v>25</v>
      </c>
      <c r="B35" s="33">
        <v>170101130037</v>
      </c>
      <c r="C35" s="50">
        <v>42</v>
      </c>
      <c r="D35" s="50"/>
      <c r="E35" s="50">
        <v>38</v>
      </c>
      <c r="F35" s="51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  <row r="36" spans="1:23" x14ac:dyDescent="0.35">
      <c r="A36" s="90">
        <v>26</v>
      </c>
      <c r="B36" s="33">
        <v>170101130038</v>
      </c>
      <c r="C36" s="50">
        <v>45</v>
      </c>
      <c r="D36" s="50"/>
      <c r="E36" s="50">
        <v>45</v>
      </c>
      <c r="F36" s="51"/>
      <c r="G36" s="90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 x14ac:dyDescent="0.35">
      <c r="A37" s="89">
        <v>27</v>
      </c>
      <c r="B37" s="33">
        <v>170301130001</v>
      </c>
      <c r="C37" s="103">
        <v>42</v>
      </c>
      <c r="D37" s="103"/>
      <c r="E37" s="103">
        <v>42</v>
      </c>
      <c r="F37" s="108"/>
      <c r="G37" s="90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 ht="15.5" x14ac:dyDescent="0.35">
      <c r="A38" s="90">
        <v>28</v>
      </c>
      <c r="B38" s="33">
        <v>170301130002</v>
      </c>
      <c r="C38" s="103">
        <v>42</v>
      </c>
      <c r="D38" s="103"/>
      <c r="E38" s="103">
        <v>42</v>
      </c>
      <c r="F38" s="108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87"/>
    </row>
    <row r="39" spans="1:23" ht="15.5" x14ac:dyDescent="0.35">
      <c r="A39" s="89">
        <v>29</v>
      </c>
      <c r="B39" s="33">
        <v>170301130003</v>
      </c>
      <c r="C39" s="103">
        <v>45</v>
      </c>
      <c r="D39" s="103"/>
      <c r="E39" s="103">
        <v>45</v>
      </c>
      <c r="F39" s="108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7"/>
    </row>
    <row r="40" spans="1:23" ht="15.5" x14ac:dyDescent="0.35">
      <c r="A40" s="90">
        <v>30</v>
      </c>
      <c r="B40" s="33">
        <v>170301130004</v>
      </c>
      <c r="C40" s="103">
        <v>46.5</v>
      </c>
      <c r="D40" s="103"/>
      <c r="E40" s="103">
        <v>46.5</v>
      </c>
      <c r="F40" s="108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87"/>
    </row>
    <row r="41" spans="1:23" ht="15.5" x14ac:dyDescent="0.35">
      <c r="A41" s="89">
        <v>31</v>
      </c>
      <c r="B41" s="33">
        <v>170301130005</v>
      </c>
      <c r="C41" s="103">
        <v>39.5</v>
      </c>
      <c r="D41" s="103"/>
      <c r="E41" s="103">
        <v>39.5</v>
      </c>
      <c r="F41" s="108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87"/>
    </row>
    <row r="42" spans="1:23" ht="15.5" x14ac:dyDescent="0.35">
      <c r="A42" s="90">
        <v>32</v>
      </c>
      <c r="B42" s="33">
        <v>170301130006</v>
      </c>
      <c r="C42" s="103">
        <v>39.5</v>
      </c>
      <c r="D42" s="103"/>
      <c r="E42" s="103">
        <v>39.5</v>
      </c>
      <c r="F42" s="108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87"/>
    </row>
    <row r="43" spans="1:23" ht="15.5" x14ac:dyDescent="0.35">
      <c r="A43" s="89">
        <v>33</v>
      </c>
      <c r="B43" s="33">
        <v>170301130008</v>
      </c>
      <c r="C43" s="103">
        <v>44.5</v>
      </c>
      <c r="D43" s="103"/>
      <c r="E43" s="103">
        <v>44.5</v>
      </c>
      <c r="F43" s="108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87"/>
    </row>
    <row r="44" spans="1:23" ht="15.5" x14ac:dyDescent="0.35">
      <c r="A44" s="90">
        <v>34</v>
      </c>
      <c r="B44" s="33">
        <v>170301130010</v>
      </c>
      <c r="C44" s="103">
        <v>39</v>
      </c>
      <c r="D44" s="103"/>
      <c r="E44" s="103">
        <v>39</v>
      </c>
      <c r="F44" s="108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87"/>
    </row>
    <row r="45" spans="1:23" ht="15.5" x14ac:dyDescent="0.35">
      <c r="A45" s="89">
        <v>35</v>
      </c>
      <c r="B45" s="33">
        <v>170301130011</v>
      </c>
      <c r="C45" s="103">
        <v>38.5</v>
      </c>
      <c r="D45" s="103"/>
      <c r="E45" s="103">
        <v>38.5</v>
      </c>
      <c r="F45" s="108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87"/>
    </row>
    <row r="46" spans="1:23" ht="15.5" x14ac:dyDescent="0.35">
      <c r="A46" s="90">
        <v>36</v>
      </c>
      <c r="B46" s="33">
        <v>170301130012</v>
      </c>
      <c r="C46" s="103">
        <v>41.5</v>
      </c>
      <c r="D46" s="103"/>
      <c r="E46" s="103">
        <v>41.5</v>
      </c>
      <c r="F46" s="108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87"/>
    </row>
    <row r="47" spans="1:23" ht="15.5" x14ac:dyDescent="0.35">
      <c r="A47" s="89">
        <v>37</v>
      </c>
      <c r="B47" s="33">
        <v>170301130013</v>
      </c>
      <c r="C47" s="103">
        <v>42</v>
      </c>
      <c r="D47" s="103"/>
      <c r="E47" s="103">
        <v>42</v>
      </c>
      <c r="F47" s="108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87"/>
    </row>
    <row r="48" spans="1:23" ht="15.5" x14ac:dyDescent="0.35">
      <c r="A48" s="90">
        <v>38</v>
      </c>
      <c r="B48" s="33">
        <v>170301130014</v>
      </c>
      <c r="C48" s="103">
        <v>39.5</v>
      </c>
      <c r="D48" s="103"/>
      <c r="E48" s="103">
        <v>39.5</v>
      </c>
      <c r="F48" s="108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87"/>
    </row>
    <row r="49" spans="1:23" x14ac:dyDescent="0.35">
      <c r="A49" s="89">
        <v>39</v>
      </c>
      <c r="B49" s="33">
        <v>170301130015</v>
      </c>
      <c r="C49" s="103">
        <v>41.5</v>
      </c>
      <c r="D49" s="103"/>
      <c r="E49" s="103">
        <v>41.5</v>
      </c>
      <c r="F49" s="108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87"/>
    </row>
    <row r="50" spans="1:23" x14ac:dyDescent="0.35">
      <c r="A50" s="90">
        <v>40</v>
      </c>
      <c r="B50" s="33">
        <v>170301130017</v>
      </c>
      <c r="C50" s="103">
        <v>10</v>
      </c>
      <c r="D50" s="103"/>
      <c r="E50" s="103">
        <v>10</v>
      </c>
      <c r="F50" s="108"/>
      <c r="G50" s="90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</row>
    <row r="51" spans="1:23" x14ac:dyDescent="0.35">
      <c r="A51" s="89">
        <v>41</v>
      </c>
      <c r="B51" s="33">
        <v>170301130019</v>
      </c>
      <c r="C51" s="103">
        <v>36</v>
      </c>
      <c r="D51" s="103"/>
      <c r="E51" s="103">
        <v>36</v>
      </c>
      <c r="F51" s="108"/>
      <c r="G51" s="90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259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260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261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19</v>
      </c>
      <c r="E6" s="92" t="s">
        <v>18</v>
      </c>
      <c r="F6" s="16">
        <f>COUNTA(E11:E111)</f>
        <v>19</v>
      </c>
      <c r="G6" s="4" t="s">
        <v>19</v>
      </c>
      <c r="H6" s="17">
        <f>F10</f>
        <v>100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19</v>
      </c>
      <c r="E9" s="93" t="s">
        <v>31</v>
      </c>
      <c r="F9" s="93">
        <f>COUNTIF(E11:E100,"&gt;="&amp;F8)</f>
        <v>19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170101130032</v>
      </c>
      <c r="C11" s="73">
        <v>38</v>
      </c>
      <c r="D11" s="73"/>
      <c r="E11" s="73">
        <v>40</v>
      </c>
      <c r="F11" s="74"/>
      <c r="G11" s="36" t="s">
        <v>48</v>
      </c>
      <c r="H11" s="4">
        <v>3</v>
      </c>
      <c r="I11" s="4">
        <v>1</v>
      </c>
      <c r="J11" s="99">
        <v>2</v>
      </c>
      <c r="K11" s="99">
        <v>0</v>
      </c>
      <c r="L11" s="99">
        <v>0</v>
      </c>
      <c r="M11" s="99">
        <v>0</v>
      </c>
      <c r="N11" s="99">
        <v>2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4">
        <v>3</v>
      </c>
      <c r="U11" s="99">
        <v>0</v>
      </c>
      <c r="V11" s="99">
        <v>2</v>
      </c>
    </row>
    <row r="12" spans="1:23" ht="25" customHeight="1" x14ac:dyDescent="0.35">
      <c r="A12" s="90">
        <v>2</v>
      </c>
      <c r="B12" s="33">
        <v>170301130005</v>
      </c>
      <c r="C12" s="73">
        <v>36</v>
      </c>
      <c r="D12" s="73"/>
      <c r="E12" s="73">
        <v>36</v>
      </c>
      <c r="F12" s="74"/>
      <c r="G12" s="36" t="s">
        <v>49</v>
      </c>
      <c r="H12" s="97">
        <v>2</v>
      </c>
      <c r="I12" s="4">
        <v>2</v>
      </c>
      <c r="J12" s="99">
        <v>3</v>
      </c>
      <c r="K12" s="99">
        <v>0</v>
      </c>
      <c r="L12" s="99">
        <v>0</v>
      </c>
      <c r="M12" s="99">
        <v>0</v>
      </c>
      <c r="N12" s="99">
        <v>2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7">
        <v>3</v>
      </c>
      <c r="U12" s="99">
        <v>0</v>
      </c>
      <c r="V12" s="99">
        <v>2</v>
      </c>
    </row>
    <row r="13" spans="1:23" ht="25" customHeight="1" x14ac:dyDescent="0.35">
      <c r="A13" s="90">
        <v>3</v>
      </c>
      <c r="B13" s="33">
        <v>170301130014</v>
      </c>
      <c r="C13" s="73">
        <v>38</v>
      </c>
      <c r="D13" s="73"/>
      <c r="E13" s="73">
        <v>38</v>
      </c>
      <c r="F13" s="74"/>
      <c r="G13" s="36" t="s">
        <v>50</v>
      </c>
      <c r="H13" s="97">
        <v>2</v>
      </c>
      <c r="I13" s="4">
        <v>2</v>
      </c>
      <c r="J13" s="99">
        <v>1</v>
      </c>
      <c r="K13" s="99">
        <v>0</v>
      </c>
      <c r="L13" s="99">
        <v>0</v>
      </c>
      <c r="M13" s="99">
        <v>0</v>
      </c>
      <c r="N13" s="99">
        <v>2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7">
        <v>2</v>
      </c>
      <c r="U13" s="99">
        <v>0</v>
      </c>
      <c r="V13" s="99">
        <v>2</v>
      </c>
    </row>
    <row r="14" spans="1:23" ht="35.5" customHeight="1" x14ac:dyDescent="0.35">
      <c r="A14" s="90">
        <v>4</v>
      </c>
      <c r="B14" s="33">
        <v>170101130003</v>
      </c>
      <c r="C14" s="73">
        <v>42</v>
      </c>
      <c r="D14" s="73"/>
      <c r="E14" s="73">
        <v>41</v>
      </c>
      <c r="F14" s="74"/>
      <c r="G14" s="37" t="s">
        <v>51</v>
      </c>
      <c r="H14" s="38">
        <f>AVERAGE(H11:H13)</f>
        <v>2.3333333333333335</v>
      </c>
      <c r="I14" s="38">
        <f>AVERAGE(I13)</f>
        <v>2</v>
      </c>
      <c r="J14" s="38">
        <f t="shared" ref="J14:V14" si="0">AVERAGE(J11:J13)</f>
        <v>2</v>
      </c>
      <c r="K14" s="38">
        <f>AVERAGE(K11:K13)</f>
        <v>0</v>
      </c>
      <c r="L14" s="38">
        <f t="shared" si="0"/>
        <v>0</v>
      </c>
      <c r="M14" s="38">
        <f t="shared" si="0"/>
        <v>0</v>
      </c>
      <c r="N14" s="38">
        <f>AVERAGE(N11:N13)</f>
        <v>2</v>
      </c>
      <c r="O14" s="38">
        <f>AVERAGE(O11:O13)</f>
        <v>0</v>
      </c>
      <c r="P14" s="38"/>
      <c r="Q14" s="38">
        <f t="shared" si="0"/>
        <v>0</v>
      </c>
      <c r="R14" s="38">
        <f t="shared" si="0"/>
        <v>0</v>
      </c>
      <c r="S14" s="38">
        <f t="shared" si="0"/>
        <v>0</v>
      </c>
      <c r="T14" s="38"/>
      <c r="U14" s="38">
        <f t="shared" si="0"/>
        <v>0</v>
      </c>
      <c r="V14" s="38">
        <f t="shared" si="0"/>
        <v>2</v>
      </c>
    </row>
    <row r="15" spans="1:23" ht="38" customHeight="1" x14ac:dyDescent="0.35">
      <c r="A15" s="90">
        <v>5</v>
      </c>
      <c r="B15" s="33">
        <v>170101130013</v>
      </c>
      <c r="C15" s="73">
        <v>40</v>
      </c>
      <c r="D15" s="73"/>
      <c r="E15" s="73">
        <v>40</v>
      </c>
      <c r="F15" s="74"/>
      <c r="G15" s="39" t="s">
        <v>52</v>
      </c>
      <c r="H15" s="40">
        <f>(56.25*H14)/100</f>
        <v>1.3125</v>
      </c>
      <c r="I15" s="40">
        <f t="shared" ref="I15:V15" si="1">(56.25*I14)/100</f>
        <v>1.125</v>
      </c>
      <c r="J15" s="40">
        <f t="shared" si="1"/>
        <v>1.125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>(56.25*N14)/100</f>
        <v>1.125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0</v>
      </c>
      <c r="T15" s="40"/>
      <c r="U15" s="40">
        <f t="shared" si="1"/>
        <v>0</v>
      </c>
      <c r="V15" s="40">
        <f t="shared" si="1"/>
        <v>1.125</v>
      </c>
    </row>
    <row r="16" spans="1:23" ht="25" customHeight="1" x14ac:dyDescent="0.35">
      <c r="A16" s="90">
        <v>6</v>
      </c>
      <c r="B16" s="33">
        <v>170101130025</v>
      </c>
      <c r="C16" s="73">
        <v>45</v>
      </c>
      <c r="D16" s="73"/>
      <c r="E16" s="73">
        <v>40</v>
      </c>
      <c r="F16" s="74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90">
        <v>7</v>
      </c>
      <c r="B17" s="33">
        <v>170101130028</v>
      </c>
      <c r="C17" s="73">
        <v>41</v>
      </c>
      <c r="D17" s="73"/>
      <c r="E17" s="73">
        <v>41</v>
      </c>
      <c r="F17" s="74"/>
    </row>
    <row r="18" spans="1:22" ht="25" customHeight="1" x14ac:dyDescent="0.35">
      <c r="A18" s="90">
        <v>8</v>
      </c>
      <c r="B18" s="33">
        <v>170101130029</v>
      </c>
      <c r="C18" s="73">
        <v>41</v>
      </c>
      <c r="D18" s="73"/>
      <c r="E18" s="73">
        <v>41</v>
      </c>
      <c r="F18" s="74"/>
    </row>
    <row r="19" spans="1:22" ht="25" customHeight="1" x14ac:dyDescent="0.35">
      <c r="A19" s="90">
        <v>9</v>
      </c>
      <c r="B19" s="33">
        <v>170101130031</v>
      </c>
      <c r="C19" s="73">
        <v>39</v>
      </c>
      <c r="D19" s="73"/>
      <c r="E19" s="73">
        <v>40</v>
      </c>
      <c r="F19" s="74"/>
    </row>
    <row r="20" spans="1:22" ht="25" customHeight="1" x14ac:dyDescent="0.35">
      <c r="A20" s="90">
        <v>10</v>
      </c>
      <c r="B20" s="33">
        <v>170101130035</v>
      </c>
      <c r="C20" s="73">
        <v>41</v>
      </c>
      <c r="D20" s="73"/>
      <c r="E20" s="73">
        <v>41</v>
      </c>
      <c r="F20" s="74"/>
      <c r="J20" s="100"/>
      <c r="K20" s="100"/>
    </row>
    <row r="21" spans="1:22" ht="31.5" customHeight="1" x14ac:dyDescent="0.35">
      <c r="A21" s="90">
        <v>11</v>
      </c>
      <c r="B21" s="33">
        <v>170101130037</v>
      </c>
      <c r="C21" s="73">
        <v>41</v>
      </c>
      <c r="D21" s="73"/>
      <c r="E21" s="73">
        <v>42</v>
      </c>
      <c r="F21" s="7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170301130002</v>
      </c>
      <c r="C22" s="73">
        <v>41</v>
      </c>
      <c r="D22" s="73"/>
      <c r="E22" s="73">
        <v>40</v>
      </c>
      <c r="F22" s="7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170301130003</v>
      </c>
      <c r="C23" s="73">
        <v>41</v>
      </c>
      <c r="D23" s="73"/>
      <c r="E23" s="73">
        <v>42</v>
      </c>
      <c r="F23" s="7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170301130008</v>
      </c>
      <c r="C24" s="73">
        <v>46</v>
      </c>
      <c r="D24" s="73"/>
      <c r="E24" s="73">
        <v>45</v>
      </c>
      <c r="F24" s="7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170301130010</v>
      </c>
      <c r="C25" s="73">
        <v>40</v>
      </c>
      <c r="D25" s="73"/>
      <c r="E25" s="73">
        <v>42</v>
      </c>
      <c r="F25" s="7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170301130011</v>
      </c>
      <c r="C26" s="73">
        <v>42</v>
      </c>
      <c r="D26" s="73"/>
      <c r="E26" s="73">
        <v>40</v>
      </c>
      <c r="F26" s="7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170301130019</v>
      </c>
      <c r="C27" s="73">
        <v>41</v>
      </c>
      <c r="D27" s="73"/>
      <c r="E27" s="73">
        <v>40</v>
      </c>
      <c r="F27" s="7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0">
        <v>18</v>
      </c>
      <c r="B28" s="33">
        <v>170301130012</v>
      </c>
      <c r="C28" s="73">
        <v>47</v>
      </c>
      <c r="D28" s="73"/>
      <c r="E28" s="73">
        <v>46</v>
      </c>
      <c r="F28" s="74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90">
        <v>19</v>
      </c>
      <c r="B29" s="33">
        <v>170301130013</v>
      </c>
      <c r="C29" s="73">
        <v>48</v>
      </c>
      <c r="D29" s="73"/>
      <c r="E29" s="73">
        <v>46</v>
      </c>
      <c r="F29" s="74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90">
        <v>20</v>
      </c>
      <c r="B30" s="33"/>
      <c r="C30" s="73"/>
      <c r="D30" s="73"/>
      <c r="E30" s="73"/>
      <c r="F30" s="74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A31" s="90">
        <v>21</v>
      </c>
      <c r="B31" s="33"/>
      <c r="C31" s="73"/>
      <c r="D31" s="73"/>
      <c r="E31" s="73"/>
      <c r="F31" s="74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A32" s="90">
        <v>22</v>
      </c>
      <c r="B32" s="33"/>
      <c r="C32" s="73"/>
      <c r="D32" s="73"/>
      <c r="E32" s="73"/>
      <c r="F32" s="74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3" ht="25" customHeight="1" x14ac:dyDescent="0.35">
      <c r="A33" s="90">
        <v>23</v>
      </c>
      <c r="B33" s="33"/>
      <c r="C33" s="73"/>
      <c r="D33" s="73"/>
      <c r="E33" s="73"/>
      <c r="F33" s="74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3" ht="25" customHeight="1" x14ac:dyDescent="0.35">
      <c r="A34" s="90">
        <v>24</v>
      </c>
      <c r="B34" s="33"/>
      <c r="C34" s="73"/>
      <c r="D34" s="73"/>
      <c r="E34" s="73"/>
      <c r="F34" s="74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25" customHeight="1" x14ac:dyDescent="0.35">
      <c r="A35" s="90">
        <v>25</v>
      </c>
      <c r="B35" s="33"/>
      <c r="C35" s="73"/>
      <c r="D35" s="73"/>
      <c r="E35" s="73"/>
      <c r="F35" s="7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ht="25" customHeight="1" x14ac:dyDescent="0.35">
      <c r="A36" s="90">
        <v>26</v>
      </c>
      <c r="B36" s="33"/>
      <c r="C36" s="73"/>
      <c r="D36" s="73"/>
      <c r="E36" s="73"/>
      <c r="F36" s="74"/>
    </row>
    <row r="37" spans="1:23" ht="25" customHeight="1" x14ac:dyDescent="0.35">
      <c r="A37" s="90">
        <v>27</v>
      </c>
      <c r="B37" s="33"/>
      <c r="C37" s="73"/>
      <c r="D37" s="73"/>
      <c r="E37" s="73"/>
      <c r="F37" s="74"/>
    </row>
    <row r="38" spans="1:23" ht="25" customHeight="1" x14ac:dyDescent="0.35">
      <c r="A38" s="90">
        <v>28</v>
      </c>
      <c r="B38" s="33"/>
      <c r="C38" s="73"/>
      <c r="D38" s="73"/>
      <c r="E38" s="73"/>
      <c r="F38" s="74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3" ht="25" customHeight="1" x14ac:dyDescent="0.35">
      <c r="A39" s="90">
        <v>29</v>
      </c>
      <c r="B39" s="33"/>
      <c r="C39" s="73"/>
      <c r="D39" s="73"/>
      <c r="E39" s="73"/>
      <c r="F39" s="74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3" ht="25" customHeight="1" x14ac:dyDescent="0.35">
      <c r="A40" s="90">
        <v>30</v>
      </c>
      <c r="B40" s="33"/>
      <c r="C40" s="73"/>
      <c r="D40" s="73"/>
      <c r="E40" s="73"/>
      <c r="F40" s="74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3" ht="25" customHeight="1" x14ac:dyDescent="0.35">
      <c r="A41" s="90">
        <v>31</v>
      </c>
      <c r="B41" s="33"/>
      <c r="C41" s="73"/>
      <c r="D41" s="73"/>
      <c r="E41" s="73"/>
      <c r="F41" s="74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3" ht="25" customHeight="1" x14ac:dyDescent="0.35">
      <c r="A42" s="90">
        <v>32</v>
      </c>
      <c r="B42" s="33"/>
      <c r="C42" s="73"/>
      <c r="D42" s="73"/>
      <c r="E42" s="73"/>
      <c r="F42" s="74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3" ht="25" customHeight="1" x14ac:dyDescent="0.35">
      <c r="A43" s="90">
        <v>33</v>
      </c>
      <c r="B43" s="33"/>
      <c r="C43" s="73"/>
      <c r="D43" s="73"/>
      <c r="E43" s="73"/>
      <c r="F43" s="74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3" ht="25" customHeight="1" x14ac:dyDescent="0.35">
      <c r="A44" s="90">
        <v>34</v>
      </c>
      <c r="B44" s="33"/>
      <c r="C44" s="73"/>
      <c r="D44" s="73"/>
      <c r="E44" s="73"/>
      <c r="F44" s="74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3" ht="25" customHeight="1" x14ac:dyDescent="0.35">
      <c r="A45" s="90">
        <v>35</v>
      </c>
      <c r="B45" s="33"/>
      <c r="C45" s="73"/>
      <c r="D45" s="73"/>
      <c r="E45" s="73"/>
      <c r="F45" s="74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3" ht="25" customHeight="1" x14ac:dyDescent="0.35">
      <c r="A46" s="90">
        <v>36</v>
      </c>
      <c r="B46" s="33"/>
      <c r="C46" s="73"/>
      <c r="D46" s="73"/>
      <c r="E46" s="73"/>
      <c r="F46" s="74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3" ht="25" customHeight="1" x14ac:dyDescent="0.35">
      <c r="A47" s="90">
        <v>37</v>
      </c>
      <c r="B47" s="33"/>
      <c r="C47" s="73"/>
      <c r="D47" s="73"/>
      <c r="E47" s="73"/>
      <c r="F47" s="74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3" ht="25" customHeight="1" x14ac:dyDescent="0.35">
      <c r="A48" s="90">
        <v>38</v>
      </c>
      <c r="B48" s="33"/>
      <c r="C48" s="73"/>
      <c r="D48" s="73"/>
      <c r="E48" s="73"/>
      <c r="F48" s="74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ht="25" customHeight="1" x14ac:dyDescent="0.35">
      <c r="A49" s="90">
        <v>39</v>
      </c>
      <c r="B49" s="33"/>
      <c r="C49" s="73"/>
      <c r="D49" s="73"/>
      <c r="E49" s="73"/>
      <c r="F49" s="74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ht="25" customHeight="1" x14ac:dyDescent="0.35">
      <c r="A50" s="90">
        <v>40</v>
      </c>
      <c r="B50" s="33"/>
      <c r="C50" s="73"/>
      <c r="D50" s="73"/>
      <c r="E50" s="73"/>
      <c r="F50" s="74"/>
    </row>
    <row r="51" spans="1:22" ht="25" customHeight="1" x14ac:dyDescent="0.35">
      <c r="A51" s="90">
        <v>41</v>
      </c>
      <c r="B51" s="33"/>
      <c r="C51" s="73"/>
      <c r="D51" s="73"/>
      <c r="E51" s="73"/>
      <c r="F51" s="74"/>
    </row>
    <row r="52" spans="1:22" ht="25" customHeight="1" x14ac:dyDescent="0.35">
      <c r="A52" s="90">
        <v>42</v>
      </c>
      <c r="B52" s="33"/>
      <c r="C52" s="73"/>
      <c r="D52" s="73"/>
      <c r="E52" s="73"/>
      <c r="F52" s="74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ht="25" customHeight="1" x14ac:dyDescent="0.35">
      <c r="A53" s="90">
        <v>43</v>
      </c>
      <c r="B53" s="33"/>
      <c r="C53" s="73"/>
      <c r="D53" s="73"/>
      <c r="E53" s="73"/>
      <c r="F53" s="74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ht="25" customHeight="1" x14ac:dyDescent="0.35">
      <c r="A54" s="90">
        <v>44</v>
      </c>
      <c r="B54" s="33"/>
      <c r="C54" s="73"/>
      <c r="D54" s="73"/>
      <c r="E54" s="73"/>
      <c r="F54" s="74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ht="25" customHeight="1" x14ac:dyDescent="0.35">
      <c r="A55" s="90">
        <v>45</v>
      </c>
      <c r="B55" s="33"/>
      <c r="C55" s="73"/>
      <c r="D55" s="73"/>
      <c r="E55" s="73"/>
      <c r="F55" s="74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ht="25" customHeight="1" x14ac:dyDescent="0.35">
      <c r="A56" s="90">
        <v>46</v>
      </c>
      <c r="B56" s="33"/>
      <c r="C56" s="73"/>
      <c r="D56" s="73"/>
      <c r="E56" s="73"/>
      <c r="F56" s="74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ht="25" customHeight="1" x14ac:dyDescent="0.35">
      <c r="A57" s="90">
        <v>47</v>
      </c>
      <c r="B57" s="33"/>
      <c r="C57" s="73"/>
      <c r="D57" s="73"/>
      <c r="E57" s="73"/>
      <c r="F57" s="74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ht="25" customHeight="1" x14ac:dyDescent="0.35">
      <c r="A58" s="90">
        <v>48</v>
      </c>
      <c r="B58" s="33"/>
      <c r="C58" s="73"/>
      <c r="D58" s="73"/>
      <c r="E58" s="73"/>
      <c r="F58" s="74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25" customHeight="1" x14ac:dyDescent="0.35">
      <c r="A59" s="90">
        <v>49</v>
      </c>
      <c r="B59" s="33"/>
      <c r="C59" s="73"/>
      <c r="D59" s="73"/>
      <c r="E59" s="73"/>
      <c r="F59" s="74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ht="25" customHeight="1" x14ac:dyDescent="0.35">
      <c r="A60" s="90">
        <v>50</v>
      </c>
      <c r="B60" s="33"/>
      <c r="C60" s="73"/>
      <c r="D60" s="73"/>
      <c r="E60" s="73"/>
      <c r="F60" s="74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ht="25" customHeight="1" x14ac:dyDescent="0.35">
      <c r="A61" s="90">
        <v>51</v>
      </c>
      <c r="B61" s="33"/>
      <c r="C61" s="73"/>
      <c r="D61" s="73"/>
      <c r="E61" s="73"/>
      <c r="F61" s="74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ht="25" customHeight="1" x14ac:dyDescent="0.35">
      <c r="A62" s="90">
        <v>52</v>
      </c>
      <c r="B62" s="33"/>
      <c r="C62" s="73"/>
      <c r="D62" s="73"/>
      <c r="E62" s="73"/>
      <c r="F62" s="74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ht="25" customHeight="1" x14ac:dyDescent="0.35">
      <c r="A63" s="90">
        <v>53</v>
      </c>
      <c r="B63" s="33"/>
      <c r="C63" s="73"/>
      <c r="D63" s="73"/>
      <c r="E63" s="73"/>
      <c r="F63" s="74"/>
    </row>
    <row r="64" spans="1:22" ht="25" customHeight="1" x14ac:dyDescent="0.35">
      <c r="A64" s="90">
        <v>54</v>
      </c>
      <c r="B64" s="33"/>
      <c r="C64" s="73"/>
      <c r="D64" s="73"/>
      <c r="E64" s="73"/>
      <c r="F64" s="74"/>
    </row>
    <row r="65" spans="1:9" ht="25" customHeight="1" x14ac:dyDescent="0.35">
      <c r="A65" s="90">
        <v>55</v>
      </c>
      <c r="B65" s="33"/>
      <c r="C65" s="73"/>
      <c r="D65" s="73"/>
      <c r="E65" s="73"/>
      <c r="F65" s="74"/>
    </row>
    <row r="66" spans="1:9" ht="25" customHeight="1" x14ac:dyDescent="0.35">
      <c r="A66" s="90">
        <v>56</v>
      </c>
      <c r="B66" s="33"/>
      <c r="C66" s="73"/>
      <c r="D66" s="73"/>
      <c r="E66" s="73"/>
      <c r="F66" s="74"/>
    </row>
    <row r="67" spans="1:9" ht="25" customHeight="1" x14ac:dyDescent="0.35">
      <c r="A67" s="90">
        <v>57</v>
      </c>
      <c r="B67" s="33"/>
      <c r="C67" s="73"/>
      <c r="D67" s="73"/>
      <c r="E67" s="73"/>
      <c r="F67" s="74"/>
    </row>
    <row r="68" spans="1:9" ht="25" customHeight="1" x14ac:dyDescent="0.35">
      <c r="A68" s="90">
        <v>58</v>
      </c>
      <c r="B68" s="33"/>
      <c r="C68" s="73"/>
      <c r="D68" s="73"/>
      <c r="E68" s="73"/>
      <c r="F68" s="74"/>
    </row>
    <row r="69" spans="1:9" ht="25" customHeight="1" x14ac:dyDescent="0.35">
      <c r="A69" s="90">
        <v>59</v>
      </c>
      <c r="B69" s="33"/>
      <c r="C69" s="73"/>
      <c r="D69" s="73"/>
      <c r="E69" s="73"/>
      <c r="F69" s="74"/>
    </row>
    <row r="70" spans="1:9" ht="25" customHeight="1" x14ac:dyDescent="0.35">
      <c r="B70" s="33"/>
      <c r="C70" s="95"/>
      <c r="D70" s="95"/>
      <c r="E70" s="95"/>
      <c r="F70" s="56"/>
    </row>
    <row r="71" spans="1:9" ht="25" customHeight="1" x14ac:dyDescent="0.35">
      <c r="B71" s="33"/>
      <c r="C71" s="95"/>
      <c r="D71" s="95"/>
      <c r="E71" s="95"/>
      <c r="F71" s="56"/>
    </row>
    <row r="72" spans="1:9" ht="25" customHeight="1" x14ac:dyDescent="0.35">
      <c r="B72" s="33"/>
      <c r="C72" s="95"/>
      <c r="D72" s="95"/>
      <c r="E72" s="95"/>
      <c r="F72" s="56"/>
    </row>
    <row r="73" spans="1:9" ht="25" customHeight="1" x14ac:dyDescent="0.35">
      <c r="B73" s="33"/>
      <c r="C73" s="95"/>
      <c r="D73" s="95"/>
      <c r="E73" s="95"/>
      <c r="F73" s="56"/>
    </row>
    <row r="74" spans="1:9" ht="25" customHeight="1" x14ac:dyDescent="0.35">
      <c r="B74" s="33"/>
      <c r="C74" s="95"/>
      <c r="D74" s="95"/>
      <c r="E74" s="95"/>
      <c r="F74" s="56"/>
    </row>
    <row r="75" spans="1:9" ht="25" customHeight="1" x14ac:dyDescent="0.35">
      <c r="B75" s="33"/>
      <c r="C75" s="95"/>
      <c r="D75" s="95"/>
      <c r="E75" s="95"/>
      <c r="F75" s="56"/>
    </row>
    <row r="76" spans="1:9" ht="25" customHeight="1" x14ac:dyDescent="0.35">
      <c r="B76" s="33"/>
      <c r="C76" s="95"/>
      <c r="D76" s="95"/>
      <c r="E76" s="95"/>
      <c r="F76" s="56"/>
    </row>
    <row r="77" spans="1:9" ht="25" customHeight="1" x14ac:dyDescent="0.35">
      <c r="B77" s="33"/>
      <c r="C77" s="95"/>
      <c r="D77" s="95"/>
      <c r="E77" s="95"/>
      <c r="F77" s="56"/>
    </row>
    <row r="78" spans="1:9" ht="25" customHeight="1" x14ac:dyDescent="0.35">
      <c r="B78" s="33"/>
      <c r="C78" s="95"/>
      <c r="D78" s="95"/>
      <c r="E78" s="95"/>
      <c r="F78" s="56"/>
    </row>
    <row r="79" spans="1:9" ht="25" customHeight="1" x14ac:dyDescent="0.35">
      <c r="B79" s="33"/>
      <c r="C79" s="95"/>
      <c r="D79" s="95"/>
      <c r="E79" s="95"/>
      <c r="F79" s="56"/>
      <c r="G79" s="96"/>
    </row>
    <row r="80" spans="1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262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263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264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4</v>
      </c>
      <c r="E6" s="92" t="s">
        <v>18</v>
      </c>
      <c r="F6" s="16">
        <f>COUNTA(E11:E111)</f>
        <v>4</v>
      </c>
      <c r="G6" s="4" t="s">
        <v>19</v>
      </c>
      <c r="H6" s="17">
        <f>F10</f>
        <v>100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4</v>
      </c>
      <c r="E9" s="93" t="s">
        <v>31</v>
      </c>
      <c r="F9" s="93">
        <f>COUNTIF(E11:E100,"&gt;="&amp;F8)</f>
        <v>4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170301130012</v>
      </c>
      <c r="C11" s="73">
        <v>40</v>
      </c>
      <c r="D11" s="73"/>
      <c r="E11" s="73">
        <v>40</v>
      </c>
      <c r="F11" s="74"/>
      <c r="G11" s="36" t="s">
        <v>48</v>
      </c>
      <c r="H11" s="4">
        <v>3</v>
      </c>
      <c r="I11" s="4">
        <v>3</v>
      </c>
      <c r="J11" s="99">
        <v>3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3</v>
      </c>
      <c r="Q11" s="99">
        <v>0</v>
      </c>
      <c r="R11" s="99">
        <v>0</v>
      </c>
      <c r="S11" s="99">
        <v>3</v>
      </c>
      <c r="T11" s="99">
        <v>3</v>
      </c>
      <c r="U11" s="99">
        <v>0</v>
      </c>
      <c r="V11" s="99">
        <v>3</v>
      </c>
    </row>
    <row r="12" spans="1:23" ht="25" customHeight="1" x14ac:dyDescent="0.35">
      <c r="A12" s="90">
        <v>2</v>
      </c>
      <c r="B12" s="33">
        <v>170301130010</v>
      </c>
      <c r="C12" s="73">
        <v>38</v>
      </c>
      <c r="D12" s="73"/>
      <c r="E12" s="73">
        <v>38</v>
      </c>
      <c r="F12" s="74"/>
      <c r="G12" s="36"/>
      <c r="H12" s="38"/>
      <c r="I12" s="111"/>
      <c r="J12" s="112"/>
      <c r="K12" s="113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</row>
    <row r="13" spans="1:23" ht="25" customHeight="1" x14ac:dyDescent="0.35">
      <c r="A13" s="90">
        <v>3</v>
      </c>
      <c r="B13" s="33">
        <v>170301130011</v>
      </c>
      <c r="C13" s="73">
        <v>38</v>
      </c>
      <c r="D13" s="73"/>
      <c r="E13" s="73">
        <v>36</v>
      </c>
      <c r="F13" s="74"/>
      <c r="G13" s="36"/>
      <c r="H13" s="38"/>
      <c r="I13" s="111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</row>
    <row r="14" spans="1:23" ht="35.5" customHeight="1" x14ac:dyDescent="0.35">
      <c r="A14" s="90">
        <v>4</v>
      </c>
      <c r="B14" s="33">
        <v>170301131021</v>
      </c>
      <c r="C14" s="73">
        <v>38</v>
      </c>
      <c r="D14" s="73"/>
      <c r="E14" s="73">
        <v>35</v>
      </c>
      <c r="F14" s="74"/>
      <c r="G14" s="37" t="s">
        <v>51</v>
      </c>
      <c r="H14" s="38">
        <f>AVERAGE(H11:H13)</f>
        <v>3</v>
      </c>
      <c r="I14" s="38">
        <f t="shared" ref="I14:V14" si="0">AVERAGE(I11:I13)</f>
        <v>3</v>
      </c>
      <c r="J14" s="38">
        <f t="shared" si="0"/>
        <v>3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3</v>
      </c>
      <c r="Q14" s="38">
        <f t="shared" si="0"/>
        <v>0</v>
      </c>
      <c r="R14" s="38">
        <f t="shared" si="0"/>
        <v>0</v>
      </c>
      <c r="S14" s="38">
        <f t="shared" si="0"/>
        <v>3</v>
      </c>
      <c r="T14" s="38">
        <f t="shared" si="0"/>
        <v>3</v>
      </c>
      <c r="U14" s="38">
        <f t="shared" si="0"/>
        <v>0</v>
      </c>
      <c r="V14" s="38">
        <f t="shared" si="0"/>
        <v>3</v>
      </c>
    </row>
    <row r="15" spans="1:23" ht="38" customHeight="1" x14ac:dyDescent="0.35">
      <c r="A15" s="90">
        <v>5</v>
      </c>
      <c r="B15" s="33"/>
      <c r="C15" s="73"/>
      <c r="D15" s="73"/>
      <c r="E15" s="73"/>
      <c r="F15" s="74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</v>
      </c>
      <c r="L15" s="40">
        <f t="shared" si="1"/>
        <v>0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/>
      <c r="Q15" s="40">
        <f t="shared" si="1"/>
        <v>0</v>
      </c>
      <c r="R15" s="40">
        <f t="shared" si="1"/>
        <v>0</v>
      </c>
      <c r="S15" s="40">
        <f t="shared" si="1"/>
        <v>1.6875</v>
      </c>
      <c r="T15" s="40"/>
      <c r="U15" s="40">
        <f t="shared" si="1"/>
        <v>0</v>
      </c>
      <c r="V15" s="40">
        <f t="shared" si="1"/>
        <v>1.6875</v>
      </c>
    </row>
    <row r="16" spans="1:23" ht="25" customHeight="1" x14ac:dyDescent="0.35">
      <c r="A16" s="90">
        <v>6</v>
      </c>
      <c r="B16" s="33"/>
      <c r="C16" s="73"/>
      <c r="D16" s="73"/>
      <c r="E16" s="73"/>
      <c r="F16" s="74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90">
        <v>7</v>
      </c>
      <c r="B17" s="33"/>
      <c r="C17" s="73"/>
      <c r="D17" s="73"/>
      <c r="E17" s="73"/>
      <c r="F17" s="74"/>
    </row>
    <row r="18" spans="1:22" ht="25" customHeight="1" x14ac:dyDescent="0.35">
      <c r="A18" s="90">
        <v>8</v>
      </c>
      <c r="B18" s="33"/>
      <c r="C18" s="73"/>
      <c r="D18" s="73"/>
      <c r="E18" s="73"/>
      <c r="F18" s="74"/>
    </row>
    <row r="19" spans="1:22" ht="25" customHeight="1" x14ac:dyDescent="0.35">
      <c r="A19" s="90">
        <v>9</v>
      </c>
      <c r="B19" s="33"/>
      <c r="C19" s="73"/>
      <c r="D19" s="73"/>
      <c r="E19" s="73"/>
      <c r="F19" s="74"/>
    </row>
    <row r="20" spans="1:22" ht="25" customHeight="1" x14ac:dyDescent="0.35">
      <c r="A20" s="90">
        <v>10</v>
      </c>
      <c r="B20" s="33"/>
      <c r="C20" s="73"/>
      <c r="D20" s="73"/>
      <c r="E20" s="73"/>
      <c r="F20" s="74"/>
      <c r="J20" s="100"/>
      <c r="K20" s="100"/>
    </row>
    <row r="21" spans="1:22" ht="31.5" customHeight="1" x14ac:dyDescent="0.35">
      <c r="A21" s="90">
        <v>11</v>
      </c>
      <c r="B21" s="33"/>
      <c r="C21" s="73"/>
      <c r="D21" s="73"/>
      <c r="E21" s="73"/>
      <c r="F21" s="74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/>
      <c r="C22" s="73"/>
      <c r="D22" s="73"/>
      <c r="E22" s="73"/>
      <c r="F22" s="74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/>
      <c r="C23" s="73"/>
      <c r="D23" s="73"/>
      <c r="E23" s="73"/>
      <c r="F23" s="74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/>
      <c r="C24" s="73"/>
      <c r="D24" s="73"/>
      <c r="E24" s="73"/>
      <c r="F24" s="74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/>
      <c r="C25" s="73"/>
      <c r="D25" s="73"/>
      <c r="E25" s="73"/>
      <c r="F25" s="7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B26" s="33"/>
      <c r="C26" s="95"/>
      <c r="D26" s="95"/>
      <c r="E26" s="95"/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B27" s="33"/>
      <c r="C27" s="95"/>
      <c r="D27" s="95"/>
      <c r="E27" s="95"/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B28" s="33"/>
      <c r="C28" s="95"/>
      <c r="D28" s="95"/>
      <c r="E28" s="95"/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B29" s="33"/>
      <c r="C29" s="95"/>
      <c r="D29" s="95"/>
      <c r="E29" s="95"/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B30" s="33"/>
      <c r="C30" s="95"/>
      <c r="D30" s="95"/>
      <c r="E30" s="95"/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B31" s="33"/>
      <c r="C31" s="95"/>
      <c r="D31" s="95"/>
      <c r="E31" s="95"/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B32" s="33"/>
      <c r="C32" s="95"/>
      <c r="D32" s="95"/>
      <c r="E32" s="95"/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2:23" ht="25" customHeight="1" x14ac:dyDescent="0.35">
      <c r="B33" s="33"/>
      <c r="C33" s="95"/>
      <c r="D33" s="95"/>
      <c r="E33" s="95"/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2:23" ht="25" customHeight="1" x14ac:dyDescent="0.35">
      <c r="B34" s="33"/>
      <c r="C34" s="95"/>
      <c r="D34" s="95"/>
      <c r="E34" s="95"/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2:23" ht="25" customHeight="1" x14ac:dyDescent="0.35">
      <c r="B35" s="33"/>
      <c r="C35" s="95"/>
      <c r="D35" s="95"/>
      <c r="E35" s="9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2:23" ht="25" customHeight="1" x14ac:dyDescent="0.35">
      <c r="B36" s="33"/>
      <c r="C36" s="95"/>
      <c r="D36" s="95"/>
      <c r="E36" s="95"/>
      <c r="F36" s="56"/>
    </row>
    <row r="37" spans="2:23" ht="25" customHeight="1" x14ac:dyDescent="0.35">
      <c r="B37" s="33"/>
      <c r="C37" s="95"/>
      <c r="D37" s="95"/>
      <c r="E37" s="95"/>
      <c r="F37" s="56"/>
    </row>
    <row r="38" spans="2:23" ht="25" customHeight="1" x14ac:dyDescent="0.35">
      <c r="B38" s="33"/>
      <c r="C38" s="95"/>
      <c r="D38" s="95"/>
      <c r="E38" s="9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2:23" ht="25" customHeight="1" x14ac:dyDescent="0.35">
      <c r="B39" s="33"/>
      <c r="C39" s="95"/>
      <c r="D39" s="95"/>
      <c r="E39" s="9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2:23" ht="25" customHeight="1" x14ac:dyDescent="0.35">
      <c r="B40" s="33"/>
      <c r="C40" s="95"/>
      <c r="D40" s="95"/>
      <c r="E40" s="9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2:23" ht="25" customHeight="1" x14ac:dyDescent="0.35">
      <c r="B41" s="33"/>
      <c r="C41" s="95"/>
      <c r="D41" s="95"/>
      <c r="E41" s="9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2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2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2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2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2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2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2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265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9" t="s">
        <v>266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267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66"/>
      <c r="B6" s="67" t="s">
        <v>16</v>
      </c>
      <c r="C6" s="92" t="s">
        <v>17</v>
      </c>
      <c r="D6" s="16">
        <f>COUNTA(C11:C111)</f>
        <v>20</v>
      </c>
      <c r="E6" s="92" t="s">
        <v>18</v>
      </c>
      <c r="F6" s="16">
        <f>COUNTA(E11:E111)</f>
        <v>20</v>
      </c>
      <c r="G6" s="4" t="s">
        <v>19</v>
      </c>
      <c r="H6" s="17">
        <f>F10</f>
        <v>100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66"/>
      <c r="B7" s="67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66"/>
      <c r="B8" s="67" t="s">
        <v>25</v>
      </c>
      <c r="C8" s="93" t="s">
        <v>26</v>
      </c>
      <c r="D8" s="93">
        <f>(0.55*C10)</f>
        <v>13.750000000000002</v>
      </c>
      <c r="E8" s="93" t="s">
        <v>27</v>
      </c>
      <c r="F8" s="93">
        <f>(0.55*E10)</f>
        <v>13.750000000000002</v>
      </c>
      <c r="G8" s="22" t="s">
        <v>28</v>
      </c>
      <c r="H8" s="4" t="s">
        <v>29</v>
      </c>
      <c r="I8" s="99"/>
    </row>
    <row r="9" spans="1:23" ht="25" customHeight="1" x14ac:dyDescent="0.35">
      <c r="A9" s="66"/>
      <c r="B9" s="67" t="s">
        <v>30</v>
      </c>
      <c r="C9" s="93" t="s">
        <v>71</v>
      </c>
      <c r="D9" s="93">
        <f>COUNTIF(C11:C100,"&gt;="&amp;D8)</f>
        <v>20</v>
      </c>
      <c r="E9" s="93" t="s">
        <v>71</v>
      </c>
      <c r="F9" s="93">
        <f>COUNTIF(E11:E100,"&gt;="&amp;F8)</f>
        <v>20</v>
      </c>
      <c r="H9" s="100"/>
      <c r="I9" s="100"/>
    </row>
    <row r="10" spans="1:23" ht="25" customHeight="1" x14ac:dyDescent="0.35">
      <c r="A10" s="68"/>
      <c r="B10" s="67" t="s">
        <v>32</v>
      </c>
      <c r="C10" s="93">
        <v>25</v>
      </c>
      <c r="D10" s="93">
        <f>(D9/D6)*100</f>
        <v>100</v>
      </c>
      <c r="E10" s="94">
        <v>25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68">
        <v>1</v>
      </c>
      <c r="B11" s="33">
        <v>170301130006</v>
      </c>
      <c r="C11" s="95">
        <v>19</v>
      </c>
      <c r="D11" s="95"/>
      <c r="E11" s="95">
        <v>20</v>
      </c>
      <c r="F11" s="56"/>
      <c r="G11" s="36" t="s">
        <v>48</v>
      </c>
      <c r="H11" s="4">
        <v>0</v>
      </c>
      <c r="I11" s="4">
        <v>0</v>
      </c>
      <c r="J11" s="99">
        <v>3</v>
      </c>
      <c r="K11" s="99">
        <v>3</v>
      </c>
      <c r="L11" s="99">
        <v>3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99">
        <v>2</v>
      </c>
      <c r="U11" s="99">
        <v>0</v>
      </c>
      <c r="V11" s="99">
        <v>3</v>
      </c>
    </row>
    <row r="12" spans="1:23" ht="25" customHeight="1" x14ac:dyDescent="0.35">
      <c r="A12" s="68">
        <v>2</v>
      </c>
      <c r="B12" s="33">
        <v>170301130008</v>
      </c>
      <c r="C12" s="95">
        <v>18</v>
      </c>
      <c r="D12" s="95"/>
      <c r="E12" s="95">
        <v>18</v>
      </c>
      <c r="F12" s="56"/>
      <c r="G12" s="36" t="s">
        <v>49</v>
      </c>
      <c r="H12" s="97">
        <v>0</v>
      </c>
      <c r="I12" s="97">
        <v>0</v>
      </c>
      <c r="J12" s="99">
        <v>3</v>
      </c>
      <c r="K12" s="99">
        <v>3</v>
      </c>
      <c r="L12" s="99">
        <v>3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9">
        <v>2</v>
      </c>
      <c r="U12" s="99">
        <v>0</v>
      </c>
      <c r="V12" s="99">
        <v>2</v>
      </c>
    </row>
    <row r="13" spans="1:23" ht="25" customHeight="1" x14ac:dyDescent="0.35">
      <c r="A13" s="68">
        <v>3</v>
      </c>
      <c r="B13" s="33">
        <v>170301130001</v>
      </c>
      <c r="C13" s="95">
        <v>22</v>
      </c>
      <c r="D13" s="95"/>
      <c r="E13" s="95">
        <v>22</v>
      </c>
      <c r="F13" s="56"/>
      <c r="G13" s="36" t="s">
        <v>50</v>
      </c>
      <c r="H13" s="97">
        <v>0</v>
      </c>
      <c r="I13" s="97">
        <v>0</v>
      </c>
      <c r="J13" s="99">
        <v>3</v>
      </c>
      <c r="K13" s="99">
        <v>3</v>
      </c>
      <c r="L13" s="99">
        <v>3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9">
        <v>2</v>
      </c>
      <c r="U13" s="99">
        <v>0</v>
      </c>
      <c r="V13" s="99">
        <v>2</v>
      </c>
    </row>
    <row r="14" spans="1:23" ht="35.5" customHeight="1" x14ac:dyDescent="0.35">
      <c r="A14" s="68">
        <v>4</v>
      </c>
      <c r="B14" s="33">
        <v>170301130002</v>
      </c>
      <c r="C14" s="95">
        <v>22</v>
      </c>
      <c r="D14" s="95"/>
      <c r="E14" s="95">
        <v>23</v>
      </c>
      <c r="F14" s="56"/>
      <c r="G14" s="36" t="s">
        <v>59</v>
      </c>
      <c r="H14" s="97">
        <v>0</v>
      </c>
      <c r="I14" s="97">
        <v>0</v>
      </c>
      <c r="J14" s="99">
        <v>3</v>
      </c>
      <c r="K14" s="99">
        <v>3</v>
      </c>
      <c r="L14" s="99">
        <v>3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87">
        <v>3</v>
      </c>
      <c r="U14" s="99">
        <v>0</v>
      </c>
      <c r="V14" s="99">
        <v>2</v>
      </c>
    </row>
    <row r="15" spans="1:23" ht="38" customHeight="1" x14ac:dyDescent="0.35">
      <c r="A15" s="68">
        <v>5</v>
      </c>
      <c r="B15" s="33">
        <v>170301130003</v>
      </c>
      <c r="C15" s="95">
        <v>24</v>
      </c>
      <c r="D15" s="95"/>
      <c r="E15" s="95">
        <v>24</v>
      </c>
      <c r="F15" s="56"/>
      <c r="G15" s="36" t="s">
        <v>60</v>
      </c>
      <c r="H15" s="97">
        <v>0</v>
      </c>
      <c r="I15" s="97">
        <v>0</v>
      </c>
      <c r="J15" s="99">
        <v>3</v>
      </c>
      <c r="K15" s="99">
        <v>3</v>
      </c>
      <c r="L15" s="99">
        <v>3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87">
        <v>2</v>
      </c>
      <c r="U15" s="99">
        <v>0</v>
      </c>
      <c r="V15" s="99">
        <v>2</v>
      </c>
    </row>
    <row r="16" spans="1:23" ht="25" customHeight="1" x14ac:dyDescent="0.35">
      <c r="A16" s="68">
        <v>6</v>
      </c>
      <c r="B16" s="33">
        <v>170301130004</v>
      </c>
      <c r="C16" s="95">
        <v>24</v>
      </c>
      <c r="D16" s="95"/>
      <c r="E16" s="95">
        <v>23</v>
      </c>
      <c r="F16" s="56"/>
      <c r="G16" s="37" t="s">
        <v>51</v>
      </c>
      <c r="H16" s="38">
        <f>AVERAGE(H11:H13)</f>
        <v>0</v>
      </c>
      <c r="I16" s="38">
        <f>AVERAGE(I13)</f>
        <v>0</v>
      </c>
      <c r="J16" s="38">
        <f t="shared" ref="J16:S16" si="0">AVERAGE(J11:J13)</f>
        <v>3</v>
      </c>
      <c r="K16" s="38">
        <f t="shared" si="0"/>
        <v>3</v>
      </c>
      <c r="L16" s="38">
        <f t="shared" si="0"/>
        <v>3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>AVERAGE(T11:T15)</f>
        <v>2.2000000000000002</v>
      </c>
      <c r="U16" s="38">
        <f>AVERAGE(U11:U13)</f>
        <v>0</v>
      </c>
      <c r="V16" s="38">
        <f>AVERAGE(V11:V13)</f>
        <v>2.3333333333333335</v>
      </c>
    </row>
    <row r="17" spans="1:22" ht="41" customHeight="1" x14ac:dyDescent="0.35">
      <c r="A17" s="68">
        <v>7</v>
      </c>
      <c r="B17" s="33">
        <v>170301130005</v>
      </c>
      <c r="C17" s="95">
        <v>22</v>
      </c>
      <c r="D17" s="95"/>
      <c r="E17" s="95">
        <v>23</v>
      </c>
      <c r="F17" s="56"/>
      <c r="G17" s="39" t="s">
        <v>52</v>
      </c>
      <c r="H17" s="40">
        <f>(56.25*H16)/100</f>
        <v>0</v>
      </c>
      <c r="I17" s="40">
        <f t="shared" ref="I17:V17" si="1">(56.25*I16)/100</f>
        <v>0</v>
      </c>
      <c r="J17" s="40">
        <f t="shared" si="1"/>
        <v>1.6875</v>
      </c>
      <c r="K17" s="40">
        <f t="shared" si="1"/>
        <v>1.6875</v>
      </c>
      <c r="L17" s="40">
        <f t="shared" si="1"/>
        <v>1.6875</v>
      </c>
      <c r="M17" s="40">
        <f t="shared" si="1"/>
        <v>0</v>
      </c>
      <c r="N17" s="40">
        <f>(56.25*N16)/100</f>
        <v>0</v>
      </c>
      <c r="O17" s="40">
        <f t="shared" si="1"/>
        <v>0</v>
      </c>
      <c r="P17" s="40">
        <f t="shared" si="1"/>
        <v>0</v>
      </c>
      <c r="Q17" s="40">
        <f t="shared" si="1"/>
        <v>0</v>
      </c>
      <c r="R17" s="40">
        <f t="shared" si="1"/>
        <v>0</v>
      </c>
      <c r="S17" s="38">
        <f>AVERAGE(S12:S13)</f>
        <v>0</v>
      </c>
      <c r="T17" s="38">
        <f>AVERAGE(T12:T13)</f>
        <v>2</v>
      </c>
      <c r="U17" s="40">
        <f t="shared" si="1"/>
        <v>0</v>
      </c>
      <c r="V17" s="40">
        <f t="shared" si="1"/>
        <v>1.3125</v>
      </c>
    </row>
    <row r="18" spans="1:22" ht="25" customHeight="1" x14ac:dyDescent="0.35">
      <c r="A18" s="68">
        <v>8</v>
      </c>
      <c r="B18" s="33">
        <v>170301130010</v>
      </c>
      <c r="C18" s="95">
        <v>22</v>
      </c>
      <c r="D18" s="95"/>
      <c r="E18" s="95">
        <v>23</v>
      </c>
      <c r="F18" s="56"/>
    </row>
    <row r="19" spans="1:22" ht="25" customHeight="1" x14ac:dyDescent="0.35">
      <c r="A19" s="68">
        <v>9</v>
      </c>
      <c r="B19" s="33">
        <v>170301130011</v>
      </c>
      <c r="C19" s="95">
        <v>23</v>
      </c>
      <c r="D19" s="95"/>
      <c r="E19" s="95">
        <v>24</v>
      </c>
      <c r="F19" s="56"/>
    </row>
    <row r="20" spans="1:22" ht="25" customHeight="1" x14ac:dyDescent="0.35">
      <c r="A20" s="68">
        <v>10</v>
      </c>
      <c r="B20" s="33">
        <v>170301130013</v>
      </c>
      <c r="C20" s="95">
        <v>23</v>
      </c>
      <c r="D20" s="95"/>
      <c r="E20" s="95">
        <v>23</v>
      </c>
      <c r="F20" s="56"/>
      <c r="J20" s="100"/>
      <c r="K20" s="100"/>
    </row>
    <row r="21" spans="1:22" ht="31.5" customHeight="1" x14ac:dyDescent="0.35">
      <c r="A21" s="68">
        <v>11</v>
      </c>
      <c r="B21" s="33">
        <v>170301130014</v>
      </c>
      <c r="C21" s="95">
        <v>24</v>
      </c>
      <c r="D21" s="95"/>
      <c r="E21" s="95">
        <v>23</v>
      </c>
      <c r="F21" s="56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68">
        <v>12</v>
      </c>
      <c r="B22" s="33">
        <v>170301130015</v>
      </c>
      <c r="C22" s="95">
        <v>23</v>
      </c>
      <c r="D22" s="95"/>
      <c r="E22" s="95">
        <v>24</v>
      </c>
      <c r="F22" s="56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68">
        <v>13</v>
      </c>
      <c r="B23" s="33">
        <v>170301130019</v>
      </c>
      <c r="C23" s="95">
        <v>23</v>
      </c>
      <c r="D23" s="95"/>
      <c r="E23" s="95">
        <v>23</v>
      </c>
      <c r="F23" s="56"/>
      <c r="H23" s="90"/>
      <c r="N23" s="100"/>
      <c r="O23" s="100"/>
      <c r="P23" s="100"/>
      <c r="Q23" s="100"/>
      <c r="R23" s="100"/>
    </row>
    <row r="24" spans="1:22" ht="25" customHeight="1" x14ac:dyDescent="0.35">
      <c r="A24" s="68">
        <v>14</v>
      </c>
      <c r="B24" s="33">
        <v>170301131020</v>
      </c>
      <c r="C24" s="95">
        <v>23</v>
      </c>
      <c r="D24" s="95"/>
      <c r="E24" s="95">
        <v>24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68">
        <v>15</v>
      </c>
      <c r="B25" s="33">
        <v>170301131021</v>
      </c>
      <c r="C25" s="95">
        <v>22</v>
      </c>
      <c r="D25" s="95"/>
      <c r="E25" s="95">
        <v>23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68">
        <v>16</v>
      </c>
      <c r="B26" s="33">
        <v>170301131022</v>
      </c>
      <c r="C26" s="95">
        <v>24</v>
      </c>
      <c r="D26" s="95"/>
      <c r="E26" s="95">
        <v>23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68"/>
      <c r="B27" s="33">
        <v>170101130026</v>
      </c>
      <c r="C27" s="95">
        <v>18</v>
      </c>
      <c r="D27" s="95"/>
      <c r="E27" s="95">
        <v>19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68"/>
      <c r="B28" s="33">
        <v>170101130033</v>
      </c>
      <c r="C28" s="95">
        <v>19</v>
      </c>
      <c r="D28" s="95"/>
      <c r="E28" s="95">
        <v>19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A29" s="68"/>
      <c r="B29" s="33">
        <v>170101130025</v>
      </c>
      <c r="C29" s="95">
        <v>21</v>
      </c>
      <c r="D29" s="95"/>
      <c r="E29" s="95">
        <v>21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A30" s="68"/>
      <c r="B30" s="33">
        <v>170101130016</v>
      </c>
      <c r="C30" s="95">
        <v>23</v>
      </c>
      <c r="D30" s="95"/>
      <c r="E30" s="95">
        <v>22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B31" s="33"/>
      <c r="C31" s="95"/>
      <c r="D31" s="95"/>
      <c r="E31" s="95"/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B32" s="33"/>
      <c r="C32" s="95"/>
      <c r="D32" s="95"/>
      <c r="E32" s="95"/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2:23" ht="25" customHeight="1" x14ac:dyDescent="0.35">
      <c r="B33" s="33"/>
      <c r="C33" s="95"/>
      <c r="D33" s="95"/>
      <c r="E33" s="95"/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2:23" ht="25" customHeight="1" x14ac:dyDescent="0.35">
      <c r="B34" s="33"/>
      <c r="C34" s="95"/>
      <c r="D34" s="95"/>
      <c r="E34" s="95"/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2:23" ht="25" customHeight="1" x14ac:dyDescent="0.35">
      <c r="B35" s="33"/>
      <c r="C35" s="95"/>
      <c r="D35" s="95"/>
      <c r="E35" s="9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2:23" ht="25" customHeight="1" x14ac:dyDescent="0.35">
      <c r="B36" s="33"/>
      <c r="C36" s="95"/>
      <c r="D36" s="95"/>
      <c r="E36" s="95"/>
      <c r="F36" s="56"/>
    </row>
    <row r="37" spans="2:23" ht="25" customHeight="1" x14ac:dyDescent="0.35">
      <c r="B37" s="33"/>
      <c r="C37" s="95"/>
      <c r="D37" s="95"/>
      <c r="E37" s="95"/>
      <c r="F37" s="56"/>
    </row>
    <row r="38" spans="2:23" ht="25" customHeight="1" x14ac:dyDescent="0.35">
      <c r="B38" s="33"/>
      <c r="C38" s="95"/>
      <c r="D38" s="95"/>
      <c r="E38" s="9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2:23" ht="25" customHeight="1" x14ac:dyDescent="0.35">
      <c r="B39" s="33"/>
      <c r="C39" s="95"/>
      <c r="D39" s="95"/>
      <c r="E39" s="9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2:23" ht="25" customHeight="1" x14ac:dyDescent="0.35">
      <c r="B40" s="33"/>
      <c r="C40" s="95"/>
      <c r="D40" s="95"/>
      <c r="E40" s="9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2:23" ht="25" customHeight="1" x14ac:dyDescent="0.35">
      <c r="B41" s="33"/>
      <c r="C41" s="95"/>
      <c r="D41" s="95"/>
      <c r="E41" s="9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2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2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2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2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2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2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2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workbookViewId="0">
      <selection sqref="A1:XFD1048576"/>
    </sheetView>
  </sheetViews>
  <sheetFormatPr defaultColWidth="5.81640625" defaultRowHeight="14.5" x14ac:dyDescent="0.35"/>
  <cols>
    <col min="1" max="1" width="12.6328125" style="90" customWidth="1"/>
    <col min="2" max="2" width="20.81640625" style="90" customWidth="1"/>
    <col min="3" max="4" width="17.1796875" style="90" customWidth="1"/>
    <col min="5" max="6" width="25.81640625" style="90" customWidth="1"/>
    <col min="7" max="7" width="26.36328125" style="90" customWidth="1"/>
    <col min="8" max="8" width="16.453125" style="87" customWidth="1"/>
    <col min="9" max="9" width="14.453125" style="87" customWidth="1"/>
    <col min="10" max="10" width="9.453125" style="87" customWidth="1"/>
    <col min="11" max="11" width="16.6328125" style="87" customWidth="1"/>
    <col min="12" max="12" width="12.453125" style="87" customWidth="1"/>
    <col min="13" max="13" width="9.54296875" style="87" customWidth="1"/>
    <col min="14" max="14" width="15.54296875" style="87" customWidth="1"/>
    <col min="15" max="246" width="8.81640625" style="87" customWidth="1"/>
    <col min="247" max="247" width="24.6328125" style="87" customWidth="1"/>
    <col min="248" max="248" width="6" style="87" bestFit="1" customWidth="1"/>
    <col min="249" max="256" width="5.81640625" style="87"/>
    <col min="257" max="257" width="12.6328125" style="87" customWidth="1"/>
    <col min="258" max="258" width="20.81640625" style="87" customWidth="1"/>
    <col min="259" max="260" width="17.1796875" style="87" customWidth="1"/>
    <col min="261" max="262" width="25.81640625" style="87" customWidth="1"/>
    <col min="263" max="263" width="26.36328125" style="87" customWidth="1"/>
    <col min="264" max="264" width="16.453125" style="87" customWidth="1"/>
    <col min="265" max="265" width="14.453125" style="87" customWidth="1"/>
    <col min="266" max="266" width="9.453125" style="87" customWidth="1"/>
    <col min="267" max="267" width="16.6328125" style="87" customWidth="1"/>
    <col min="268" max="268" width="12.453125" style="87" customWidth="1"/>
    <col min="269" max="269" width="9.54296875" style="87" customWidth="1"/>
    <col min="270" max="270" width="15.54296875" style="87" customWidth="1"/>
    <col min="271" max="502" width="8.81640625" style="87" customWidth="1"/>
    <col min="503" max="503" width="24.6328125" style="87" customWidth="1"/>
    <col min="504" max="504" width="6" style="87" bestFit="1" customWidth="1"/>
    <col min="505" max="512" width="5.81640625" style="87"/>
    <col min="513" max="513" width="12.6328125" style="87" customWidth="1"/>
    <col min="514" max="514" width="20.81640625" style="87" customWidth="1"/>
    <col min="515" max="516" width="17.1796875" style="87" customWidth="1"/>
    <col min="517" max="518" width="25.81640625" style="87" customWidth="1"/>
    <col min="519" max="519" width="26.36328125" style="87" customWidth="1"/>
    <col min="520" max="520" width="16.453125" style="87" customWidth="1"/>
    <col min="521" max="521" width="14.453125" style="87" customWidth="1"/>
    <col min="522" max="522" width="9.453125" style="87" customWidth="1"/>
    <col min="523" max="523" width="16.6328125" style="87" customWidth="1"/>
    <col min="524" max="524" width="12.453125" style="87" customWidth="1"/>
    <col min="525" max="525" width="9.54296875" style="87" customWidth="1"/>
    <col min="526" max="526" width="15.54296875" style="87" customWidth="1"/>
    <col min="527" max="758" width="8.81640625" style="87" customWidth="1"/>
    <col min="759" max="759" width="24.6328125" style="87" customWidth="1"/>
    <col min="760" max="760" width="6" style="87" bestFit="1" customWidth="1"/>
    <col min="761" max="768" width="5.81640625" style="87"/>
    <col min="769" max="769" width="12.6328125" style="87" customWidth="1"/>
    <col min="770" max="770" width="20.81640625" style="87" customWidth="1"/>
    <col min="771" max="772" width="17.1796875" style="87" customWidth="1"/>
    <col min="773" max="774" width="25.81640625" style="87" customWidth="1"/>
    <col min="775" max="775" width="26.36328125" style="87" customWidth="1"/>
    <col min="776" max="776" width="16.453125" style="87" customWidth="1"/>
    <col min="777" max="777" width="14.453125" style="87" customWidth="1"/>
    <col min="778" max="778" width="9.453125" style="87" customWidth="1"/>
    <col min="779" max="779" width="16.6328125" style="87" customWidth="1"/>
    <col min="780" max="780" width="12.453125" style="87" customWidth="1"/>
    <col min="781" max="781" width="9.54296875" style="87" customWidth="1"/>
    <col min="782" max="782" width="15.54296875" style="87" customWidth="1"/>
    <col min="783" max="1014" width="8.81640625" style="87" customWidth="1"/>
    <col min="1015" max="1015" width="24.6328125" style="87" customWidth="1"/>
    <col min="1016" max="1016" width="6" style="87" bestFit="1" customWidth="1"/>
    <col min="1017" max="1024" width="5.81640625" style="87"/>
    <col min="1025" max="1025" width="12.6328125" style="87" customWidth="1"/>
    <col min="1026" max="1026" width="20.81640625" style="87" customWidth="1"/>
    <col min="1027" max="1028" width="17.1796875" style="87" customWidth="1"/>
    <col min="1029" max="1030" width="25.81640625" style="87" customWidth="1"/>
    <col min="1031" max="1031" width="26.36328125" style="87" customWidth="1"/>
    <col min="1032" max="1032" width="16.453125" style="87" customWidth="1"/>
    <col min="1033" max="1033" width="14.453125" style="87" customWidth="1"/>
    <col min="1034" max="1034" width="9.453125" style="87" customWidth="1"/>
    <col min="1035" max="1035" width="16.6328125" style="87" customWidth="1"/>
    <col min="1036" max="1036" width="12.453125" style="87" customWidth="1"/>
    <col min="1037" max="1037" width="9.54296875" style="87" customWidth="1"/>
    <col min="1038" max="1038" width="15.54296875" style="87" customWidth="1"/>
    <col min="1039" max="1270" width="8.81640625" style="87" customWidth="1"/>
    <col min="1271" max="1271" width="24.6328125" style="87" customWidth="1"/>
    <col min="1272" max="1272" width="6" style="87" bestFit="1" customWidth="1"/>
    <col min="1273" max="1280" width="5.81640625" style="87"/>
    <col min="1281" max="1281" width="12.6328125" style="87" customWidth="1"/>
    <col min="1282" max="1282" width="20.81640625" style="87" customWidth="1"/>
    <col min="1283" max="1284" width="17.1796875" style="87" customWidth="1"/>
    <col min="1285" max="1286" width="25.81640625" style="87" customWidth="1"/>
    <col min="1287" max="1287" width="26.36328125" style="87" customWidth="1"/>
    <col min="1288" max="1288" width="16.453125" style="87" customWidth="1"/>
    <col min="1289" max="1289" width="14.453125" style="87" customWidth="1"/>
    <col min="1290" max="1290" width="9.453125" style="87" customWidth="1"/>
    <col min="1291" max="1291" width="16.6328125" style="87" customWidth="1"/>
    <col min="1292" max="1292" width="12.453125" style="87" customWidth="1"/>
    <col min="1293" max="1293" width="9.54296875" style="87" customWidth="1"/>
    <col min="1294" max="1294" width="15.54296875" style="87" customWidth="1"/>
    <col min="1295" max="1526" width="8.81640625" style="87" customWidth="1"/>
    <col min="1527" max="1527" width="24.6328125" style="87" customWidth="1"/>
    <col min="1528" max="1528" width="6" style="87" bestFit="1" customWidth="1"/>
    <col min="1529" max="1536" width="5.81640625" style="87"/>
    <col min="1537" max="1537" width="12.6328125" style="87" customWidth="1"/>
    <col min="1538" max="1538" width="20.81640625" style="87" customWidth="1"/>
    <col min="1539" max="1540" width="17.1796875" style="87" customWidth="1"/>
    <col min="1541" max="1542" width="25.81640625" style="87" customWidth="1"/>
    <col min="1543" max="1543" width="26.36328125" style="87" customWidth="1"/>
    <col min="1544" max="1544" width="16.453125" style="87" customWidth="1"/>
    <col min="1545" max="1545" width="14.453125" style="87" customWidth="1"/>
    <col min="1546" max="1546" width="9.453125" style="87" customWidth="1"/>
    <col min="1547" max="1547" width="16.6328125" style="87" customWidth="1"/>
    <col min="1548" max="1548" width="12.453125" style="87" customWidth="1"/>
    <col min="1549" max="1549" width="9.54296875" style="87" customWidth="1"/>
    <col min="1550" max="1550" width="15.54296875" style="87" customWidth="1"/>
    <col min="1551" max="1782" width="8.81640625" style="87" customWidth="1"/>
    <col min="1783" max="1783" width="24.6328125" style="87" customWidth="1"/>
    <col min="1784" max="1784" width="6" style="87" bestFit="1" customWidth="1"/>
    <col min="1785" max="1792" width="5.81640625" style="87"/>
    <col min="1793" max="1793" width="12.6328125" style="87" customWidth="1"/>
    <col min="1794" max="1794" width="20.81640625" style="87" customWidth="1"/>
    <col min="1795" max="1796" width="17.1796875" style="87" customWidth="1"/>
    <col min="1797" max="1798" width="25.81640625" style="87" customWidth="1"/>
    <col min="1799" max="1799" width="26.36328125" style="87" customWidth="1"/>
    <col min="1800" max="1800" width="16.453125" style="87" customWidth="1"/>
    <col min="1801" max="1801" width="14.453125" style="87" customWidth="1"/>
    <col min="1802" max="1802" width="9.453125" style="87" customWidth="1"/>
    <col min="1803" max="1803" width="16.6328125" style="87" customWidth="1"/>
    <col min="1804" max="1804" width="12.453125" style="87" customWidth="1"/>
    <col min="1805" max="1805" width="9.54296875" style="87" customWidth="1"/>
    <col min="1806" max="1806" width="15.54296875" style="87" customWidth="1"/>
    <col min="1807" max="2038" width="8.81640625" style="87" customWidth="1"/>
    <col min="2039" max="2039" width="24.6328125" style="87" customWidth="1"/>
    <col min="2040" max="2040" width="6" style="87" bestFit="1" customWidth="1"/>
    <col min="2041" max="2048" width="5.81640625" style="87"/>
    <col min="2049" max="2049" width="12.6328125" style="87" customWidth="1"/>
    <col min="2050" max="2050" width="20.81640625" style="87" customWidth="1"/>
    <col min="2051" max="2052" width="17.1796875" style="87" customWidth="1"/>
    <col min="2053" max="2054" width="25.81640625" style="87" customWidth="1"/>
    <col min="2055" max="2055" width="26.36328125" style="87" customWidth="1"/>
    <col min="2056" max="2056" width="16.453125" style="87" customWidth="1"/>
    <col min="2057" max="2057" width="14.453125" style="87" customWidth="1"/>
    <col min="2058" max="2058" width="9.453125" style="87" customWidth="1"/>
    <col min="2059" max="2059" width="16.6328125" style="87" customWidth="1"/>
    <col min="2060" max="2060" width="12.453125" style="87" customWidth="1"/>
    <col min="2061" max="2061" width="9.54296875" style="87" customWidth="1"/>
    <col min="2062" max="2062" width="15.54296875" style="87" customWidth="1"/>
    <col min="2063" max="2294" width="8.81640625" style="87" customWidth="1"/>
    <col min="2295" max="2295" width="24.6328125" style="87" customWidth="1"/>
    <col min="2296" max="2296" width="6" style="87" bestFit="1" customWidth="1"/>
    <col min="2297" max="2304" width="5.81640625" style="87"/>
    <col min="2305" max="2305" width="12.6328125" style="87" customWidth="1"/>
    <col min="2306" max="2306" width="20.81640625" style="87" customWidth="1"/>
    <col min="2307" max="2308" width="17.1796875" style="87" customWidth="1"/>
    <col min="2309" max="2310" width="25.81640625" style="87" customWidth="1"/>
    <col min="2311" max="2311" width="26.36328125" style="87" customWidth="1"/>
    <col min="2312" max="2312" width="16.453125" style="87" customWidth="1"/>
    <col min="2313" max="2313" width="14.453125" style="87" customWidth="1"/>
    <col min="2314" max="2314" width="9.453125" style="87" customWidth="1"/>
    <col min="2315" max="2315" width="16.6328125" style="87" customWidth="1"/>
    <col min="2316" max="2316" width="12.453125" style="87" customWidth="1"/>
    <col min="2317" max="2317" width="9.54296875" style="87" customWidth="1"/>
    <col min="2318" max="2318" width="15.54296875" style="87" customWidth="1"/>
    <col min="2319" max="2550" width="8.81640625" style="87" customWidth="1"/>
    <col min="2551" max="2551" width="24.6328125" style="87" customWidth="1"/>
    <col min="2552" max="2552" width="6" style="87" bestFit="1" customWidth="1"/>
    <col min="2553" max="2560" width="5.81640625" style="87"/>
    <col min="2561" max="2561" width="12.6328125" style="87" customWidth="1"/>
    <col min="2562" max="2562" width="20.81640625" style="87" customWidth="1"/>
    <col min="2563" max="2564" width="17.1796875" style="87" customWidth="1"/>
    <col min="2565" max="2566" width="25.81640625" style="87" customWidth="1"/>
    <col min="2567" max="2567" width="26.36328125" style="87" customWidth="1"/>
    <col min="2568" max="2568" width="16.453125" style="87" customWidth="1"/>
    <col min="2569" max="2569" width="14.453125" style="87" customWidth="1"/>
    <col min="2570" max="2570" width="9.453125" style="87" customWidth="1"/>
    <col min="2571" max="2571" width="16.6328125" style="87" customWidth="1"/>
    <col min="2572" max="2572" width="12.453125" style="87" customWidth="1"/>
    <col min="2573" max="2573" width="9.54296875" style="87" customWidth="1"/>
    <col min="2574" max="2574" width="15.54296875" style="87" customWidth="1"/>
    <col min="2575" max="2806" width="8.81640625" style="87" customWidth="1"/>
    <col min="2807" max="2807" width="24.6328125" style="87" customWidth="1"/>
    <col min="2808" max="2808" width="6" style="87" bestFit="1" customWidth="1"/>
    <col min="2809" max="2816" width="5.81640625" style="87"/>
    <col min="2817" max="2817" width="12.6328125" style="87" customWidth="1"/>
    <col min="2818" max="2818" width="20.81640625" style="87" customWidth="1"/>
    <col min="2819" max="2820" width="17.1796875" style="87" customWidth="1"/>
    <col min="2821" max="2822" width="25.81640625" style="87" customWidth="1"/>
    <col min="2823" max="2823" width="26.36328125" style="87" customWidth="1"/>
    <col min="2824" max="2824" width="16.453125" style="87" customWidth="1"/>
    <col min="2825" max="2825" width="14.453125" style="87" customWidth="1"/>
    <col min="2826" max="2826" width="9.453125" style="87" customWidth="1"/>
    <col min="2827" max="2827" width="16.6328125" style="87" customWidth="1"/>
    <col min="2828" max="2828" width="12.453125" style="87" customWidth="1"/>
    <col min="2829" max="2829" width="9.54296875" style="87" customWidth="1"/>
    <col min="2830" max="2830" width="15.54296875" style="87" customWidth="1"/>
    <col min="2831" max="3062" width="8.81640625" style="87" customWidth="1"/>
    <col min="3063" max="3063" width="24.6328125" style="87" customWidth="1"/>
    <col min="3064" max="3064" width="6" style="87" bestFit="1" customWidth="1"/>
    <col min="3065" max="3072" width="5.81640625" style="87"/>
    <col min="3073" max="3073" width="12.6328125" style="87" customWidth="1"/>
    <col min="3074" max="3074" width="20.81640625" style="87" customWidth="1"/>
    <col min="3075" max="3076" width="17.1796875" style="87" customWidth="1"/>
    <col min="3077" max="3078" width="25.81640625" style="87" customWidth="1"/>
    <col min="3079" max="3079" width="26.36328125" style="87" customWidth="1"/>
    <col min="3080" max="3080" width="16.453125" style="87" customWidth="1"/>
    <col min="3081" max="3081" width="14.453125" style="87" customWidth="1"/>
    <col min="3082" max="3082" width="9.453125" style="87" customWidth="1"/>
    <col min="3083" max="3083" width="16.6328125" style="87" customWidth="1"/>
    <col min="3084" max="3084" width="12.453125" style="87" customWidth="1"/>
    <col min="3085" max="3085" width="9.54296875" style="87" customWidth="1"/>
    <col min="3086" max="3086" width="15.54296875" style="87" customWidth="1"/>
    <col min="3087" max="3318" width="8.81640625" style="87" customWidth="1"/>
    <col min="3319" max="3319" width="24.6328125" style="87" customWidth="1"/>
    <col min="3320" max="3320" width="6" style="87" bestFit="1" customWidth="1"/>
    <col min="3321" max="3328" width="5.81640625" style="87"/>
    <col min="3329" max="3329" width="12.6328125" style="87" customWidth="1"/>
    <col min="3330" max="3330" width="20.81640625" style="87" customWidth="1"/>
    <col min="3331" max="3332" width="17.1796875" style="87" customWidth="1"/>
    <col min="3333" max="3334" width="25.81640625" style="87" customWidth="1"/>
    <col min="3335" max="3335" width="26.36328125" style="87" customWidth="1"/>
    <col min="3336" max="3336" width="16.453125" style="87" customWidth="1"/>
    <col min="3337" max="3337" width="14.453125" style="87" customWidth="1"/>
    <col min="3338" max="3338" width="9.453125" style="87" customWidth="1"/>
    <col min="3339" max="3339" width="16.6328125" style="87" customWidth="1"/>
    <col min="3340" max="3340" width="12.453125" style="87" customWidth="1"/>
    <col min="3341" max="3341" width="9.54296875" style="87" customWidth="1"/>
    <col min="3342" max="3342" width="15.54296875" style="87" customWidth="1"/>
    <col min="3343" max="3574" width="8.81640625" style="87" customWidth="1"/>
    <col min="3575" max="3575" width="24.6328125" style="87" customWidth="1"/>
    <col min="3576" max="3576" width="6" style="87" bestFit="1" customWidth="1"/>
    <col min="3577" max="3584" width="5.81640625" style="87"/>
    <col min="3585" max="3585" width="12.6328125" style="87" customWidth="1"/>
    <col min="3586" max="3586" width="20.81640625" style="87" customWidth="1"/>
    <col min="3587" max="3588" width="17.1796875" style="87" customWidth="1"/>
    <col min="3589" max="3590" width="25.81640625" style="87" customWidth="1"/>
    <col min="3591" max="3591" width="26.36328125" style="87" customWidth="1"/>
    <col min="3592" max="3592" width="16.453125" style="87" customWidth="1"/>
    <col min="3593" max="3593" width="14.453125" style="87" customWidth="1"/>
    <col min="3594" max="3594" width="9.453125" style="87" customWidth="1"/>
    <col min="3595" max="3595" width="16.6328125" style="87" customWidth="1"/>
    <col min="3596" max="3596" width="12.453125" style="87" customWidth="1"/>
    <col min="3597" max="3597" width="9.54296875" style="87" customWidth="1"/>
    <col min="3598" max="3598" width="15.54296875" style="87" customWidth="1"/>
    <col min="3599" max="3830" width="8.81640625" style="87" customWidth="1"/>
    <col min="3831" max="3831" width="24.6328125" style="87" customWidth="1"/>
    <col min="3832" max="3832" width="6" style="87" bestFit="1" customWidth="1"/>
    <col min="3833" max="3840" width="5.81640625" style="87"/>
    <col min="3841" max="3841" width="12.6328125" style="87" customWidth="1"/>
    <col min="3842" max="3842" width="20.81640625" style="87" customWidth="1"/>
    <col min="3843" max="3844" width="17.1796875" style="87" customWidth="1"/>
    <col min="3845" max="3846" width="25.81640625" style="87" customWidth="1"/>
    <col min="3847" max="3847" width="26.36328125" style="87" customWidth="1"/>
    <col min="3848" max="3848" width="16.453125" style="87" customWidth="1"/>
    <col min="3849" max="3849" width="14.453125" style="87" customWidth="1"/>
    <col min="3850" max="3850" width="9.453125" style="87" customWidth="1"/>
    <col min="3851" max="3851" width="16.6328125" style="87" customWidth="1"/>
    <col min="3852" max="3852" width="12.453125" style="87" customWidth="1"/>
    <col min="3853" max="3853" width="9.54296875" style="87" customWidth="1"/>
    <col min="3854" max="3854" width="15.54296875" style="87" customWidth="1"/>
    <col min="3855" max="4086" width="8.81640625" style="87" customWidth="1"/>
    <col min="4087" max="4087" width="24.6328125" style="87" customWidth="1"/>
    <col min="4088" max="4088" width="6" style="87" bestFit="1" customWidth="1"/>
    <col min="4089" max="4096" width="5.81640625" style="87"/>
    <col min="4097" max="4097" width="12.6328125" style="87" customWidth="1"/>
    <col min="4098" max="4098" width="20.81640625" style="87" customWidth="1"/>
    <col min="4099" max="4100" width="17.1796875" style="87" customWidth="1"/>
    <col min="4101" max="4102" width="25.81640625" style="87" customWidth="1"/>
    <col min="4103" max="4103" width="26.36328125" style="87" customWidth="1"/>
    <col min="4104" max="4104" width="16.453125" style="87" customWidth="1"/>
    <col min="4105" max="4105" width="14.453125" style="87" customWidth="1"/>
    <col min="4106" max="4106" width="9.453125" style="87" customWidth="1"/>
    <col min="4107" max="4107" width="16.6328125" style="87" customWidth="1"/>
    <col min="4108" max="4108" width="12.453125" style="87" customWidth="1"/>
    <col min="4109" max="4109" width="9.54296875" style="87" customWidth="1"/>
    <col min="4110" max="4110" width="15.54296875" style="87" customWidth="1"/>
    <col min="4111" max="4342" width="8.81640625" style="87" customWidth="1"/>
    <col min="4343" max="4343" width="24.6328125" style="87" customWidth="1"/>
    <col min="4344" max="4344" width="6" style="87" bestFit="1" customWidth="1"/>
    <col min="4345" max="4352" width="5.81640625" style="87"/>
    <col min="4353" max="4353" width="12.6328125" style="87" customWidth="1"/>
    <col min="4354" max="4354" width="20.81640625" style="87" customWidth="1"/>
    <col min="4355" max="4356" width="17.1796875" style="87" customWidth="1"/>
    <col min="4357" max="4358" width="25.81640625" style="87" customWidth="1"/>
    <col min="4359" max="4359" width="26.36328125" style="87" customWidth="1"/>
    <col min="4360" max="4360" width="16.453125" style="87" customWidth="1"/>
    <col min="4361" max="4361" width="14.453125" style="87" customWidth="1"/>
    <col min="4362" max="4362" width="9.453125" style="87" customWidth="1"/>
    <col min="4363" max="4363" width="16.6328125" style="87" customWidth="1"/>
    <col min="4364" max="4364" width="12.453125" style="87" customWidth="1"/>
    <col min="4365" max="4365" width="9.54296875" style="87" customWidth="1"/>
    <col min="4366" max="4366" width="15.54296875" style="87" customWidth="1"/>
    <col min="4367" max="4598" width="8.81640625" style="87" customWidth="1"/>
    <col min="4599" max="4599" width="24.6328125" style="87" customWidth="1"/>
    <col min="4600" max="4600" width="6" style="87" bestFit="1" customWidth="1"/>
    <col min="4601" max="4608" width="5.81640625" style="87"/>
    <col min="4609" max="4609" width="12.6328125" style="87" customWidth="1"/>
    <col min="4610" max="4610" width="20.81640625" style="87" customWidth="1"/>
    <col min="4611" max="4612" width="17.1796875" style="87" customWidth="1"/>
    <col min="4613" max="4614" width="25.81640625" style="87" customWidth="1"/>
    <col min="4615" max="4615" width="26.36328125" style="87" customWidth="1"/>
    <col min="4616" max="4616" width="16.453125" style="87" customWidth="1"/>
    <col min="4617" max="4617" width="14.453125" style="87" customWidth="1"/>
    <col min="4618" max="4618" width="9.453125" style="87" customWidth="1"/>
    <col min="4619" max="4619" width="16.6328125" style="87" customWidth="1"/>
    <col min="4620" max="4620" width="12.453125" style="87" customWidth="1"/>
    <col min="4621" max="4621" width="9.54296875" style="87" customWidth="1"/>
    <col min="4622" max="4622" width="15.54296875" style="87" customWidth="1"/>
    <col min="4623" max="4854" width="8.81640625" style="87" customWidth="1"/>
    <col min="4855" max="4855" width="24.6328125" style="87" customWidth="1"/>
    <col min="4856" max="4856" width="6" style="87" bestFit="1" customWidth="1"/>
    <col min="4857" max="4864" width="5.81640625" style="87"/>
    <col min="4865" max="4865" width="12.6328125" style="87" customWidth="1"/>
    <col min="4866" max="4866" width="20.81640625" style="87" customWidth="1"/>
    <col min="4867" max="4868" width="17.1796875" style="87" customWidth="1"/>
    <col min="4869" max="4870" width="25.81640625" style="87" customWidth="1"/>
    <col min="4871" max="4871" width="26.36328125" style="87" customWidth="1"/>
    <col min="4872" max="4872" width="16.453125" style="87" customWidth="1"/>
    <col min="4873" max="4873" width="14.453125" style="87" customWidth="1"/>
    <col min="4874" max="4874" width="9.453125" style="87" customWidth="1"/>
    <col min="4875" max="4875" width="16.6328125" style="87" customWidth="1"/>
    <col min="4876" max="4876" width="12.453125" style="87" customWidth="1"/>
    <col min="4877" max="4877" width="9.54296875" style="87" customWidth="1"/>
    <col min="4878" max="4878" width="15.54296875" style="87" customWidth="1"/>
    <col min="4879" max="5110" width="8.81640625" style="87" customWidth="1"/>
    <col min="5111" max="5111" width="24.6328125" style="87" customWidth="1"/>
    <col min="5112" max="5112" width="6" style="87" bestFit="1" customWidth="1"/>
    <col min="5113" max="5120" width="5.81640625" style="87"/>
    <col min="5121" max="5121" width="12.6328125" style="87" customWidth="1"/>
    <col min="5122" max="5122" width="20.81640625" style="87" customWidth="1"/>
    <col min="5123" max="5124" width="17.1796875" style="87" customWidth="1"/>
    <col min="5125" max="5126" width="25.81640625" style="87" customWidth="1"/>
    <col min="5127" max="5127" width="26.36328125" style="87" customWidth="1"/>
    <col min="5128" max="5128" width="16.453125" style="87" customWidth="1"/>
    <col min="5129" max="5129" width="14.453125" style="87" customWidth="1"/>
    <col min="5130" max="5130" width="9.453125" style="87" customWidth="1"/>
    <col min="5131" max="5131" width="16.6328125" style="87" customWidth="1"/>
    <col min="5132" max="5132" width="12.453125" style="87" customWidth="1"/>
    <col min="5133" max="5133" width="9.54296875" style="87" customWidth="1"/>
    <col min="5134" max="5134" width="15.54296875" style="87" customWidth="1"/>
    <col min="5135" max="5366" width="8.81640625" style="87" customWidth="1"/>
    <col min="5367" max="5367" width="24.6328125" style="87" customWidth="1"/>
    <col min="5368" max="5368" width="6" style="87" bestFit="1" customWidth="1"/>
    <col min="5369" max="5376" width="5.81640625" style="87"/>
    <col min="5377" max="5377" width="12.6328125" style="87" customWidth="1"/>
    <col min="5378" max="5378" width="20.81640625" style="87" customWidth="1"/>
    <col min="5379" max="5380" width="17.1796875" style="87" customWidth="1"/>
    <col min="5381" max="5382" width="25.81640625" style="87" customWidth="1"/>
    <col min="5383" max="5383" width="26.36328125" style="87" customWidth="1"/>
    <col min="5384" max="5384" width="16.453125" style="87" customWidth="1"/>
    <col min="5385" max="5385" width="14.453125" style="87" customWidth="1"/>
    <col min="5386" max="5386" width="9.453125" style="87" customWidth="1"/>
    <col min="5387" max="5387" width="16.6328125" style="87" customWidth="1"/>
    <col min="5388" max="5388" width="12.453125" style="87" customWidth="1"/>
    <col min="5389" max="5389" width="9.54296875" style="87" customWidth="1"/>
    <col min="5390" max="5390" width="15.54296875" style="87" customWidth="1"/>
    <col min="5391" max="5622" width="8.81640625" style="87" customWidth="1"/>
    <col min="5623" max="5623" width="24.6328125" style="87" customWidth="1"/>
    <col min="5624" max="5624" width="6" style="87" bestFit="1" customWidth="1"/>
    <col min="5625" max="5632" width="5.81640625" style="87"/>
    <col min="5633" max="5633" width="12.6328125" style="87" customWidth="1"/>
    <col min="5634" max="5634" width="20.81640625" style="87" customWidth="1"/>
    <col min="5635" max="5636" width="17.1796875" style="87" customWidth="1"/>
    <col min="5637" max="5638" width="25.81640625" style="87" customWidth="1"/>
    <col min="5639" max="5639" width="26.36328125" style="87" customWidth="1"/>
    <col min="5640" max="5640" width="16.453125" style="87" customWidth="1"/>
    <col min="5641" max="5641" width="14.453125" style="87" customWidth="1"/>
    <col min="5642" max="5642" width="9.453125" style="87" customWidth="1"/>
    <col min="5643" max="5643" width="16.6328125" style="87" customWidth="1"/>
    <col min="5644" max="5644" width="12.453125" style="87" customWidth="1"/>
    <col min="5645" max="5645" width="9.54296875" style="87" customWidth="1"/>
    <col min="5646" max="5646" width="15.54296875" style="87" customWidth="1"/>
    <col min="5647" max="5878" width="8.81640625" style="87" customWidth="1"/>
    <col min="5879" max="5879" width="24.6328125" style="87" customWidth="1"/>
    <col min="5880" max="5880" width="6" style="87" bestFit="1" customWidth="1"/>
    <col min="5881" max="5888" width="5.81640625" style="87"/>
    <col min="5889" max="5889" width="12.6328125" style="87" customWidth="1"/>
    <col min="5890" max="5890" width="20.81640625" style="87" customWidth="1"/>
    <col min="5891" max="5892" width="17.1796875" style="87" customWidth="1"/>
    <col min="5893" max="5894" width="25.81640625" style="87" customWidth="1"/>
    <col min="5895" max="5895" width="26.36328125" style="87" customWidth="1"/>
    <col min="5896" max="5896" width="16.453125" style="87" customWidth="1"/>
    <col min="5897" max="5897" width="14.453125" style="87" customWidth="1"/>
    <col min="5898" max="5898" width="9.453125" style="87" customWidth="1"/>
    <col min="5899" max="5899" width="16.6328125" style="87" customWidth="1"/>
    <col min="5900" max="5900" width="12.453125" style="87" customWidth="1"/>
    <col min="5901" max="5901" width="9.54296875" style="87" customWidth="1"/>
    <col min="5902" max="5902" width="15.54296875" style="87" customWidth="1"/>
    <col min="5903" max="6134" width="8.81640625" style="87" customWidth="1"/>
    <col min="6135" max="6135" width="24.6328125" style="87" customWidth="1"/>
    <col min="6136" max="6136" width="6" style="87" bestFit="1" customWidth="1"/>
    <col min="6137" max="6144" width="5.81640625" style="87"/>
    <col min="6145" max="6145" width="12.6328125" style="87" customWidth="1"/>
    <col min="6146" max="6146" width="20.81640625" style="87" customWidth="1"/>
    <col min="6147" max="6148" width="17.1796875" style="87" customWidth="1"/>
    <col min="6149" max="6150" width="25.81640625" style="87" customWidth="1"/>
    <col min="6151" max="6151" width="26.36328125" style="87" customWidth="1"/>
    <col min="6152" max="6152" width="16.453125" style="87" customWidth="1"/>
    <col min="6153" max="6153" width="14.453125" style="87" customWidth="1"/>
    <col min="6154" max="6154" width="9.453125" style="87" customWidth="1"/>
    <col min="6155" max="6155" width="16.6328125" style="87" customWidth="1"/>
    <col min="6156" max="6156" width="12.453125" style="87" customWidth="1"/>
    <col min="6157" max="6157" width="9.54296875" style="87" customWidth="1"/>
    <col min="6158" max="6158" width="15.54296875" style="87" customWidth="1"/>
    <col min="6159" max="6390" width="8.81640625" style="87" customWidth="1"/>
    <col min="6391" max="6391" width="24.6328125" style="87" customWidth="1"/>
    <col min="6392" max="6392" width="6" style="87" bestFit="1" customWidth="1"/>
    <col min="6393" max="6400" width="5.81640625" style="87"/>
    <col min="6401" max="6401" width="12.6328125" style="87" customWidth="1"/>
    <col min="6402" max="6402" width="20.81640625" style="87" customWidth="1"/>
    <col min="6403" max="6404" width="17.1796875" style="87" customWidth="1"/>
    <col min="6405" max="6406" width="25.81640625" style="87" customWidth="1"/>
    <col min="6407" max="6407" width="26.36328125" style="87" customWidth="1"/>
    <col min="6408" max="6408" width="16.453125" style="87" customWidth="1"/>
    <col min="6409" max="6409" width="14.453125" style="87" customWidth="1"/>
    <col min="6410" max="6410" width="9.453125" style="87" customWidth="1"/>
    <col min="6411" max="6411" width="16.6328125" style="87" customWidth="1"/>
    <col min="6412" max="6412" width="12.453125" style="87" customWidth="1"/>
    <col min="6413" max="6413" width="9.54296875" style="87" customWidth="1"/>
    <col min="6414" max="6414" width="15.54296875" style="87" customWidth="1"/>
    <col min="6415" max="6646" width="8.81640625" style="87" customWidth="1"/>
    <col min="6647" max="6647" width="24.6328125" style="87" customWidth="1"/>
    <col min="6648" max="6648" width="6" style="87" bestFit="1" customWidth="1"/>
    <col min="6649" max="6656" width="5.81640625" style="87"/>
    <col min="6657" max="6657" width="12.6328125" style="87" customWidth="1"/>
    <col min="6658" max="6658" width="20.81640625" style="87" customWidth="1"/>
    <col min="6659" max="6660" width="17.1796875" style="87" customWidth="1"/>
    <col min="6661" max="6662" width="25.81640625" style="87" customWidth="1"/>
    <col min="6663" max="6663" width="26.36328125" style="87" customWidth="1"/>
    <col min="6664" max="6664" width="16.453125" style="87" customWidth="1"/>
    <col min="6665" max="6665" width="14.453125" style="87" customWidth="1"/>
    <col min="6666" max="6666" width="9.453125" style="87" customWidth="1"/>
    <col min="6667" max="6667" width="16.6328125" style="87" customWidth="1"/>
    <col min="6668" max="6668" width="12.453125" style="87" customWidth="1"/>
    <col min="6669" max="6669" width="9.54296875" style="87" customWidth="1"/>
    <col min="6670" max="6670" width="15.54296875" style="87" customWidth="1"/>
    <col min="6671" max="6902" width="8.81640625" style="87" customWidth="1"/>
    <col min="6903" max="6903" width="24.6328125" style="87" customWidth="1"/>
    <col min="6904" max="6904" width="6" style="87" bestFit="1" customWidth="1"/>
    <col min="6905" max="6912" width="5.81640625" style="87"/>
    <col min="6913" max="6913" width="12.6328125" style="87" customWidth="1"/>
    <col min="6914" max="6914" width="20.81640625" style="87" customWidth="1"/>
    <col min="6915" max="6916" width="17.1796875" style="87" customWidth="1"/>
    <col min="6917" max="6918" width="25.81640625" style="87" customWidth="1"/>
    <col min="6919" max="6919" width="26.36328125" style="87" customWidth="1"/>
    <col min="6920" max="6920" width="16.453125" style="87" customWidth="1"/>
    <col min="6921" max="6921" width="14.453125" style="87" customWidth="1"/>
    <col min="6922" max="6922" width="9.453125" style="87" customWidth="1"/>
    <col min="6923" max="6923" width="16.6328125" style="87" customWidth="1"/>
    <col min="6924" max="6924" width="12.453125" style="87" customWidth="1"/>
    <col min="6925" max="6925" width="9.54296875" style="87" customWidth="1"/>
    <col min="6926" max="6926" width="15.54296875" style="87" customWidth="1"/>
    <col min="6927" max="7158" width="8.81640625" style="87" customWidth="1"/>
    <col min="7159" max="7159" width="24.6328125" style="87" customWidth="1"/>
    <col min="7160" max="7160" width="6" style="87" bestFit="1" customWidth="1"/>
    <col min="7161" max="7168" width="5.81640625" style="87"/>
    <col min="7169" max="7169" width="12.6328125" style="87" customWidth="1"/>
    <col min="7170" max="7170" width="20.81640625" style="87" customWidth="1"/>
    <col min="7171" max="7172" width="17.1796875" style="87" customWidth="1"/>
    <col min="7173" max="7174" width="25.81640625" style="87" customWidth="1"/>
    <col min="7175" max="7175" width="26.36328125" style="87" customWidth="1"/>
    <col min="7176" max="7176" width="16.453125" style="87" customWidth="1"/>
    <col min="7177" max="7177" width="14.453125" style="87" customWidth="1"/>
    <col min="7178" max="7178" width="9.453125" style="87" customWidth="1"/>
    <col min="7179" max="7179" width="16.6328125" style="87" customWidth="1"/>
    <col min="7180" max="7180" width="12.453125" style="87" customWidth="1"/>
    <col min="7181" max="7181" width="9.54296875" style="87" customWidth="1"/>
    <col min="7182" max="7182" width="15.54296875" style="87" customWidth="1"/>
    <col min="7183" max="7414" width="8.81640625" style="87" customWidth="1"/>
    <col min="7415" max="7415" width="24.6328125" style="87" customWidth="1"/>
    <col min="7416" max="7416" width="6" style="87" bestFit="1" customWidth="1"/>
    <col min="7417" max="7424" width="5.81640625" style="87"/>
    <col min="7425" max="7425" width="12.6328125" style="87" customWidth="1"/>
    <col min="7426" max="7426" width="20.81640625" style="87" customWidth="1"/>
    <col min="7427" max="7428" width="17.1796875" style="87" customWidth="1"/>
    <col min="7429" max="7430" width="25.81640625" style="87" customWidth="1"/>
    <col min="7431" max="7431" width="26.36328125" style="87" customWidth="1"/>
    <col min="7432" max="7432" width="16.453125" style="87" customWidth="1"/>
    <col min="7433" max="7433" width="14.453125" style="87" customWidth="1"/>
    <col min="7434" max="7434" width="9.453125" style="87" customWidth="1"/>
    <col min="7435" max="7435" width="16.6328125" style="87" customWidth="1"/>
    <col min="7436" max="7436" width="12.453125" style="87" customWidth="1"/>
    <col min="7437" max="7437" width="9.54296875" style="87" customWidth="1"/>
    <col min="7438" max="7438" width="15.54296875" style="87" customWidth="1"/>
    <col min="7439" max="7670" width="8.81640625" style="87" customWidth="1"/>
    <col min="7671" max="7671" width="24.6328125" style="87" customWidth="1"/>
    <col min="7672" max="7672" width="6" style="87" bestFit="1" customWidth="1"/>
    <col min="7673" max="7680" width="5.81640625" style="87"/>
    <col min="7681" max="7681" width="12.6328125" style="87" customWidth="1"/>
    <col min="7682" max="7682" width="20.81640625" style="87" customWidth="1"/>
    <col min="7683" max="7684" width="17.1796875" style="87" customWidth="1"/>
    <col min="7685" max="7686" width="25.81640625" style="87" customWidth="1"/>
    <col min="7687" max="7687" width="26.36328125" style="87" customWidth="1"/>
    <col min="7688" max="7688" width="16.453125" style="87" customWidth="1"/>
    <col min="7689" max="7689" width="14.453125" style="87" customWidth="1"/>
    <col min="7690" max="7690" width="9.453125" style="87" customWidth="1"/>
    <col min="7691" max="7691" width="16.6328125" style="87" customWidth="1"/>
    <col min="7692" max="7692" width="12.453125" style="87" customWidth="1"/>
    <col min="7693" max="7693" width="9.54296875" style="87" customWidth="1"/>
    <col min="7694" max="7694" width="15.54296875" style="87" customWidth="1"/>
    <col min="7695" max="7926" width="8.81640625" style="87" customWidth="1"/>
    <col min="7927" max="7927" width="24.6328125" style="87" customWidth="1"/>
    <col min="7928" max="7928" width="6" style="87" bestFit="1" customWidth="1"/>
    <col min="7929" max="7936" width="5.81640625" style="87"/>
    <col min="7937" max="7937" width="12.6328125" style="87" customWidth="1"/>
    <col min="7938" max="7938" width="20.81640625" style="87" customWidth="1"/>
    <col min="7939" max="7940" width="17.1796875" style="87" customWidth="1"/>
    <col min="7941" max="7942" width="25.81640625" style="87" customWidth="1"/>
    <col min="7943" max="7943" width="26.36328125" style="87" customWidth="1"/>
    <col min="7944" max="7944" width="16.453125" style="87" customWidth="1"/>
    <col min="7945" max="7945" width="14.453125" style="87" customWidth="1"/>
    <col min="7946" max="7946" width="9.453125" style="87" customWidth="1"/>
    <col min="7947" max="7947" width="16.6328125" style="87" customWidth="1"/>
    <col min="7948" max="7948" width="12.453125" style="87" customWidth="1"/>
    <col min="7949" max="7949" width="9.54296875" style="87" customWidth="1"/>
    <col min="7950" max="7950" width="15.54296875" style="87" customWidth="1"/>
    <col min="7951" max="8182" width="8.81640625" style="87" customWidth="1"/>
    <col min="8183" max="8183" width="24.6328125" style="87" customWidth="1"/>
    <col min="8184" max="8184" width="6" style="87" bestFit="1" customWidth="1"/>
    <col min="8185" max="8192" width="5.81640625" style="87"/>
    <col min="8193" max="8193" width="12.6328125" style="87" customWidth="1"/>
    <col min="8194" max="8194" width="20.81640625" style="87" customWidth="1"/>
    <col min="8195" max="8196" width="17.1796875" style="87" customWidth="1"/>
    <col min="8197" max="8198" width="25.81640625" style="87" customWidth="1"/>
    <col min="8199" max="8199" width="26.36328125" style="87" customWidth="1"/>
    <col min="8200" max="8200" width="16.453125" style="87" customWidth="1"/>
    <col min="8201" max="8201" width="14.453125" style="87" customWidth="1"/>
    <col min="8202" max="8202" width="9.453125" style="87" customWidth="1"/>
    <col min="8203" max="8203" width="16.6328125" style="87" customWidth="1"/>
    <col min="8204" max="8204" width="12.453125" style="87" customWidth="1"/>
    <col min="8205" max="8205" width="9.54296875" style="87" customWidth="1"/>
    <col min="8206" max="8206" width="15.54296875" style="87" customWidth="1"/>
    <col min="8207" max="8438" width="8.81640625" style="87" customWidth="1"/>
    <col min="8439" max="8439" width="24.6328125" style="87" customWidth="1"/>
    <col min="8440" max="8440" width="6" style="87" bestFit="1" customWidth="1"/>
    <col min="8441" max="8448" width="5.81640625" style="87"/>
    <col min="8449" max="8449" width="12.6328125" style="87" customWidth="1"/>
    <col min="8450" max="8450" width="20.81640625" style="87" customWidth="1"/>
    <col min="8451" max="8452" width="17.1796875" style="87" customWidth="1"/>
    <col min="8453" max="8454" width="25.81640625" style="87" customWidth="1"/>
    <col min="8455" max="8455" width="26.36328125" style="87" customWidth="1"/>
    <col min="8456" max="8456" width="16.453125" style="87" customWidth="1"/>
    <col min="8457" max="8457" width="14.453125" style="87" customWidth="1"/>
    <col min="8458" max="8458" width="9.453125" style="87" customWidth="1"/>
    <col min="8459" max="8459" width="16.6328125" style="87" customWidth="1"/>
    <col min="8460" max="8460" width="12.453125" style="87" customWidth="1"/>
    <col min="8461" max="8461" width="9.54296875" style="87" customWidth="1"/>
    <col min="8462" max="8462" width="15.54296875" style="87" customWidth="1"/>
    <col min="8463" max="8694" width="8.81640625" style="87" customWidth="1"/>
    <col min="8695" max="8695" width="24.6328125" style="87" customWidth="1"/>
    <col min="8696" max="8696" width="6" style="87" bestFit="1" customWidth="1"/>
    <col min="8697" max="8704" width="5.81640625" style="87"/>
    <col min="8705" max="8705" width="12.6328125" style="87" customWidth="1"/>
    <col min="8706" max="8706" width="20.81640625" style="87" customWidth="1"/>
    <col min="8707" max="8708" width="17.1796875" style="87" customWidth="1"/>
    <col min="8709" max="8710" width="25.81640625" style="87" customWidth="1"/>
    <col min="8711" max="8711" width="26.36328125" style="87" customWidth="1"/>
    <col min="8712" max="8712" width="16.453125" style="87" customWidth="1"/>
    <col min="8713" max="8713" width="14.453125" style="87" customWidth="1"/>
    <col min="8714" max="8714" width="9.453125" style="87" customWidth="1"/>
    <col min="8715" max="8715" width="16.6328125" style="87" customWidth="1"/>
    <col min="8716" max="8716" width="12.453125" style="87" customWidth="1"/>
    <col min="8717" max="8717" width="9.54296875" style="87" customWidth="1"/>
    <col min="8718" max="8718" width="15.54296875" style="87" customWidth="1"/>
    <col min="8719" max="8950" width="8.81640625" style="87" customWidth="1"/>
    <col min="8951" max="8951" width="24.6328125" style="87" customWidth="1"/>
    <col min="8952" max="8952" width="6" style="87" bestFit="1" customWidth="1"/>
    <col min="8953" max="8960" width="5.81640625" style="87"/>
    <col min="8961" max="8961" width="12.6328125" style="87" customWidth="1"/>
    <col min="8962" max="8962" width="20.81640625" style="87" customWidth="1"/>
    <col min="8963" max="8964" width="17.1796875" style="87" customWidth="1"/>
    <col min="8965" max="8966" width="25.81640625" style="87" customWidth="1"/>
    <col min="8967" max="8967" width="26.36328125" style="87" customWidth="1"/>
    <col min="8968" max="8968" width="16.453125" style="87" customWidth="1"/>
    <col min="8969" max="8969" width="14.453125" style="87" customWidth="1"/>
    <col min="8970" max="8970" width="9.453125" style="87" customWidth="1"/>
    <col min="8971" max="8971" width="16.6328125" style="87" customWidth="1"/>
    <col min="8972" max="8972" width="12.453125" style="87" customWidth="1"/>
    <col min="8973" max="8973" width="9.54296875" style="87" customWidth="1"/>
    <col min="8974" max="8974" width="15.54296875" style="87" customWidth="1"/>
    <col min="8975" max="9206" width="8.81640625" style="87" customWidth="1"/>
    <col min="9207" max="9207" width="24.6328125" style="87" customWidth="1"/>
    <col min="9208" max="9208" width="6" style="87" bestFit="1" customWidth="1"/>
    <col min="9209" max="9216" width="5.81640625" style="87"/>
    <col min="9217" max="9217" width="12.6328125" style="87" customWidth="1"/>
    <col min="9218" max="9218" width="20.81640625" style="87" customWidth="1"/>
    <col min="9219" max="9220" width="17.1796875" style="87" customWidth="1"/>
    <col min="9221" max="9222" width="25.81640625" style="87" customWidth="1"/>
    <col min="9223" max="9223" width="26.36328125" style="87" customWidth="1"/>
    <col min="9224" max="9224" width="16.453125" style="87" customWidth="1"/>
    <col min="9225" max="9225" width="14.453125" style="87" customWidth="1"/>
    <col min="9226" max="9226" width="9.453125" style="87" customWidth="1"/>
    <col min="9227" max="9227" width="16.6328125" style="87" customWidth="1"/>
    <col min="9228" max="9228" width="12.453125" style="87" customWidth="1"/>
    <col min="9229" max="9229" width="9.54296875" style="87" customWidth="1"/>
    <col min="9230" max="9230" width="15.54296875" style="87" customWidth="1"/>
    <col min="9231" max="9462" width="8.81640625" style="87" customWidth="1"/>
    <col min="9463" max="9463" width="24.6328125" style="87" customWidth="1"/>
    <col min="9464" max="9464" width="6" style="87" bestFit="1" customWidth="1"/>
    <col min="9465" max="9472" width="5.81640625" style="87"/>
    <col min="9473" max="9473" width="12.6328125" style="87" customWidth="1"/>
    <col min="9474" max="9474" width="20.81640625" style="87" customWidth="1"/>
    <col min="9475" max="9476" width="17.1796875" style="87" customWidth="1"/>
    <col min="9477" max="9478" width="25.81640625" style="87" customWidth="1"/>
    <col min="9479" max="9479" width="26.36328125" style="87" customWidth="1"/>
    <col min="9480" max="9480" width="16.453125" style="87" customWidth="1"/>
    <col min="9481" max="9481" width="14.453125" style="87" customWidth="1"/>
    <col min="9482" max="9482" width="9.453125" style="87" customWidth="1"/>
    <col min="9483" max="9483" width="16.6328125" style="87" customWidth="1"/>
    <col min="9484" max="9484" width="12.453125" style="87" customWidth="1"/>
    <col min="9485" max="9485" width="9.54296875" style="87" customWidth="1"/>
    <col min="9486" max="9486" width="15.54296875" style="87" customWidth="1"/>
    <col min="9487" max="9718" width="8.81640625" style="87" customWidth="1"/>
    <col min="9719" max="9719" width="24.6328125" style="87" customWidth="1"/>
    <col min="9720" max="9720" width="6" style="87" bestFit="1" customWidth="1"/>
    <col min="9721" max="9728" width="5.81640625" style="87"/>
    <col min="9729" max="9729" width="12.6328125" style="87" customWidth="1"/>
    <col min="9730" max="9730" width="20.81640625" style="87" customWidth="1"/>
    <col min="9731" max="9732" width="17.1796875" style="87" customWidth="1"/>
    <col min="9733" max="9734" width="25.81640625" style="87" customWidth="1"/>
    <col min="9735" max="9735" width="26.36328125" style="87" customWidth="1"/>
    <col min="9736" max="9736" width="16.453125" style="87" customWidth="1"/>
    <col min="9737" max="9737" width="14.453125" style="87" customWidth="1"/>
    <col min="9738" max="9738" width="9.453125" style="87" customWidth="1"/>
    <col min="9739" max="9739" width="16.6328125" style="87" customWidth="1"/>
    <col min="9740" max="9740" width="12.453125" style="87" customWidth="1"/>
    <col min="9741" max="9741" width="9.54296875" style="87" customWidth="1"/>
    <col min="9742" max="9742" width="15.54296875" style="87" customWidth="1"/>
    <col min="9743" max="9974" width="8.81640625" style="87" customWidth="1"/>
    <col min="9975" max="9975" width="24.6328125" style="87" customWidth="1"/>
    <col min="9976" max="9976" width="6" style="87" bestFit="1" customWidth="1"/>
    <col min="9977" max="9984" width="5.81640625" style="87"/>
    <col min="9985" max="9985" width="12.6328125" style="87" customWidth="1"/>
    <col min="9986" max="9986" width="20.81640625" style="87" customWidth="1"/>
    <col min="9987" max="9988" width="17.1796875" style="87" customWidth="1"/>
    <col min="9989" max="9990" width="25.81640625" style="87" customWidth="1"/>
    <col min="9991" max="9991" width="26.36328125" style="87" customWidth="1"/>
    <col min="9992" max="9992" width="16.453125" style="87" customWidth="1"/>
    <col min="9993" max="9993" width="14.453125" style="87" customWidth="1"/>
    <col min="9994" max="9994" width="9.453125" style="87" customWidth="1"/>
    <col min="9995" max="9995" width="16.6328125" style="87" customWidth="1"/>
    <col min="9996" max="9996" width="12.453125" style="87" customWidth="1"/>
    <col min="9997" max="9997" width="9.54296875" style="87" customWidth="1"/>
    <col min="9998" max="9998" width="15.54296875" style="87" customWidth="1"/>
    <col min="9999" max="10230" width="8.81640625" style="87" customWidth="1"/>
    <col min="10231" max="10231" width="24.6328125" style="87" customWidth="1"/>
    <col min="10232" max="10232" width="6" style="87" bestFit="1" customWidth="1"/>
    <col min="10233" max="10240" width="5.81640625" style="87"/>
    <col min="10241" max="10241" width="12.6328125" style="87" customWidth="1"/>
    <col min="10242" max="10242" width="20.81640625" style="87" customWidth="1"/>
    <col min="10243" max="10244" width="17.1796875" style="87" customWidth="1"/>
    <col min="10245" max="10246" width="25.81640625" style="87" customWidth="1"/>
    <col min="10247" max="10247" width="26.36328125" style="87" customWidth="1"/>
    <col min="10248" max="10248" width="16.453125" style="87" customWidth="1"/>
    <col min="10249" max="10249" width="14.453125" style="87" customWidth="1"/>
    <col min="10250" max="10250" width="9.453125" style="87" customWidth="1"/>
    <col min="10251" max="10251" width="16.6328125" style="87" customWidth="1"/>
    <col min="10252" max="10252" width="12.453125" style="87" customWidth="1"/>
    <col min="10253" max="10253" width="9.54296875" style="87" customWidth="1"/>
    <col min="10254" max="10254" width="15.54296875" style="87" customWidth="1"/>
    <col min="10255" max="10486" width="8.81640625" style="87" customWidth="1"/>
    <col min="10487" max="10487" width="24.6328125" style="87" customWidth="1"/>
    <col min="10488" max="10488" width="6" style="87" bestFit="1" customWidth="1"/>
    <col min="10489" max="10496" width="5.81640625" style="87"/>
    <col min="10497" max="10497" width="12.6328125" style="87" customWidth="1"/>
    <col min="10498" max="10498" width="20.81640625" style="87" customWidth="1"/>
    <col min="10499" max="10500" width="17.1796875" style="87" customWidth="1"/>
    <col min="10501" max="10502" width="25.81640625" style="87" customWidth="1"/>
    <col min="10503" max="10503" width="26.36328125" style="87" customWidth="1"/>
    <col min="10504" max="10504" width="16.453125" style="87" customWidth="1"/>
    <col min="10505" max="10505" width="14.453125" style="87" customWidth="1"/>
    <col min="10506" max="10506" width="9.453125" style="87" customWidth="1"/>
    <col min="10507" max="10507" width="16.6328125" style="87" customWidth="1"/>
    <col min="10508" max="10508" width="12.453125" style="87" customWidth="1"/>
    <col min="10509" max="10509" width="9.54296875" style="87" customWidth="1"/>
    <col min="10510" max="10510" width="15.54296875" style="87" customWidth="1"/>
    <col min="10511" max="10742" width="8.81640625" style="87" customWidth="1"/>
    <col min="10743" max="10743" width="24.6328125" style="87" customWidth="1"/>
    <col min="10744" max="10744" width="6" style="87" bestFit="1" customWidth="1"/>
    <col min="10745" max="10752" width="5.81640625" style="87"/>
    <col min="10753" max="10753" width="12.6328125" style="87" customWidth="1"/>
    <col min="10754" max="10754" width="20.81640625" style="87" customWidth="1"/>
    <col min="10755" max="10756" width="17.1796875" style="87" customWidth="1"/>
    <col min="10757" max="10758" width="25.81640625" style="87" customWidth="1"/>
    <col min="10759" max="10759" width="26.36328125" style="87" customWidth="1"/>
    <col min="10760" max="10760" width="16.453125" style="87" customWidth="1"/>
    <col min="10761" max="10761" width="14.453125" style="87" customWidth="1"/>
    <col min="10762" max="10762" width="9.453125" style="87" customWidth="1"/>
    <col min="10763" max="10763" width="16.6328125" style="87" customWidth="1"/>
    <col min="10764" max="10764" width="12.453125" style="87" customWidth="1"/>
    <col min="10765" max="10765" width="9.54296875" style="87" customWidth="1"/>
    <col min="10766" max="10766" width="15.54296875" style="87" customWidth="1"/>
    <col min="10767" max="10998" width="8.81640625" style="87" customWidth="1"/>
    <col min="10999" max="10999" width="24.6328125" style="87" customWidth="1"/>
    <col min="11000" max="11000" width="6" style="87" bestFit="1" customWidth="1"/>
    <col min="11001" max="11008" width="5.81640625" style="87"/>
    <col min="11009" max="11009" width="12.6328125" style="87" customWidth="1"/>
    <col min="11010" max="11010" width="20.81640625" style="87" customWidth="1"/>
    <col min="11011" max="11012" width="17.1796875" style="87" customWidth="1"/>
    <col min="11013" max="11014" width="25.81640625" style="87" customWidth="1"/>
    <col min="11015" max="11015" width="26.36328125" style="87" customWidth="1"/>
    <col min="11016" max="11016" width="16.453125" style="87" customWidth="1"/>
    <col min="11017" max="11017" width="14.453125" style="87" customWidth="1"/>
    <col min="11018" max="11018" width="9.453125" style="87" customWidth="1"/>
    <col min="11019" max="11019" width="16.6328125" style="87" customWidth="1"/>
    <col min="11020" max="11020" width="12.453125" style="87" customWidth="1"/>
    <col min="11021" max="11021" width="9.54296875" style="87" customWidth="1"/>
    <col min="11022" max="11022" width="15.54296875" style="87" customWidth="1"/>
    <col min="11023" max="11254" width="8.81640625" style="87" customWidth="1"/>
    <col min="11255" max="11255" width="24.6328125" style="87" customWidth="1"/>
    <col min="11256" max="11256" width="6" style="87" bestFit="1" customWidth="1"/>
    <col min="11257" max="11264" width="5.81640625" style="87"/>
    <col min="11265" max="11265" width="12.6328125" style="87" customWidth="1"/>
    <col min="11266" max="11266" width="20.81640625" style="87" customWidth="1"/>
    <col min="11267" max="11268" width="17.1796875" style="87" customWidth="1"/>
    <col min="11269" max="11270" width="25.81640625" style="87" customWidth="1"/>
    <col min="11271" max="11271" width="26.36328125" style="87" customWidth="1"/>
    <col min="11272" max="11272" width="16.453125" style="87" customWidth="1"/>
    <col min="11273" max="11273" width="14.453125" style="87" customWidth="1"/>
    <col min="11274" max="11274" width="9.453125" style="87" customWidth="1"/>
    <col min="11275" max="11275" width="16.6328125" style="87" customWidth="1"/>
    <col min="11276" max="11276" width="12.453125" style="87" customWidth="1"/>
    <col min="11277" max="11277" width="9.54296875" style="87" customWidth="1"/>
    <col min="11278" max="11278" width="15.54296875" style="87" customWidth="1"/>
    <col min="11279" max="11510" width="8.81640625" style="87" customWidth="1"/>
    <col min="11511" max="11511" width="24.6328125" style="87" customWidth="1"/>
    <col min="11512" max="11512" width="6" style="87" bestFit="1" customWidth="1"/>
    <col min="11513" max="11520" width="5.81640625" style="87"/>
    <col min="11521" max="11521" width="12.6328125" style="87" customWidth="1"/>
    <col min="11522" max="11522" width="20.81640625" style="87" customWidth="1"/>
    <col min="11523" max="11524" width="17.1796875" style="87" customWidth="1"/>
    <col min="11525" max="11526" width="25.81640625" style="87" customWidth="1"/>
    <col min="11527" max="11527" width="26.36328125" style="87" customWidth="1"/>
    <col min="11528" max="11528" width="16.453125" style="87" customWidth="1"/>
    <col min="11529" max="11529" width="14.453125" style="87" customWidth="1"/>
    <col min="11530" max="11530" width="9.453125" style="87" customWidth="1"/>
    <col min="11531" max="11531" width="16.6328125" style="87" customWidth="1"/>
    <col min="11532" max="11532" width="12.453125" style="87" customWidth="1"/>
    <col min="11533" max="11533" width="9.54296875" style="87" customWidth="1"/>
    <col min="11534" max="11534" width="15.54296875" style="87" customWidth="1"/>
    <col min="11535" max="11766" width="8.81640625" style="87" customWidth="1"/>
    <col min="11767" max="11767" width="24.6328125" style="87" customWidth="1"/>
    <col min="11768" max="11768" width="6" style="87" bestFit="1" customWidth="1"/>
    <col min="11769" max="11776" width="5.81640625" style="87"/>
    <col min="11777" max="11777" width="12.6328125" style="87" customWidth="1"/>
    <col min="11778" max="11778" width="20.81640625" style="87" customWidth="1"/>
    <col min="11779" max="11780" width="17.1796875" style="87" customWidth="1"/>
    <col min="11781" max="11782" width="25.81640625" style="87" customWidth="1"/>
    <col min="11783" max="11783" width="26.36328125" style="87" customWidth="1"/>
    <col min="11784" max="11784" width="16.453125" style="87" customWidth="1"/>
    <col min="11785" max="11785" width="14.453125" style="87" customWidth="1"/>
    <col min="11786" max="11786" width="9.453125" style="87" customWidth="1"/>
    <col min="11787" max="11787" width="16.6328125" style="87" customWidth="1"/>
    <col min="11788" max="11788" width="12.453125" style="87" customWidth="1"/>
    <col min="11789" max="11789" width="9.54296875" style="87" customWidth="1"/>
    <col min="11790" max="11790" width="15.54296875" style="87" customWidth="1"/>
    <col min="11791" max="12022" width="8.81640625" style="87" customWidth="1"/>
    <col min="12023" max="12023" width="24.6328125" style="87" customWidth="1"/>
    <col min="12024" max="12024" width="6" style="87" bestFit="1" customWidth="1"/>
    <col min="12025" max="12032" width="5.81640625" style="87"/>
    <col min="12033" max="12033" width="12.6328125" style="87" customWidth="1"/>
    <col min="12034" max="12034" width="20.81640625" style="87" customWidth="1"/>
    <col min="12035" max="12036" width="17.1796875" style="87" customWidth="1"/>
    <col min="12037" max="12038" width="25.81640625" style="87" customWidth="1"/>
    <col min="12039" max="12039" width="26.36328125" style="87" customWidth="1"/>
    <col min="12040" max="12040" width="16.453125" style="87" customWidth="1"/>
    <col min="12041" max="12041" width="14.453125" style="87" customWidth="1"/>
    <col min="12042" max="12042" width="9.453125" style="87" customWidth="1"/>
    <col min="12043" max="12043" width="16.6328125" style="87" customWidth="1"/>
    <col min="12044" max="12044" width="12.453125" style="87" customWidth="1"/>
    <col min="12045" max="12045" width="9.54296875" style="87" customWidth="1"/>
    <col min="12046" max="12046" width="15.54296875" style="87" customWidth="1"/>
    <col min="12047" max="12278" width="8.81640625" style="87" customWidth="1"/>
    <col min="12279" max="12279" width="24.6328125" style="87" customWidth="1"/>
    <col min="12280" max="12280" width="6" style="87" bestFit="1" customWidth="1"/>
    <col min="12281" max="12288" width="5.81640625" style="87"/>
    <col min="12289" max="12289" width="12.6328125" style="87" customWidth="1"/>
    <col min="12290" max="12290" width="20.81640625" style="87" customWidth="1"/>
    <col min="12291" max="12292" width="17.1796875" style="87" customWidth="1"/>
    <col min="12293" max="12294" width="25.81640625" style="87" customWidth="1"/>
    <col min="12295" max="12295" width="26.36328125" style="87" customWidth="1"/>
    <col min="12296" max="12296" width="16.453125" style="87" customWidth="1"/>
    <col min="12297" max="12297" width="14.453125" style="87" customWidth="1"/>
    <col min="12298" max="12298" width="9.453125" style="87" customWidth="1"/>
    <col min="12299" max="12299" width="16.6328125" style="87" customWidth="1"/>
    <col min="12300" max="12300" width="12.453125" style="87" customWidth="1"/>
    <col min="12301" max="12301" width="9.54296875" style="87" customWidth="1"/>
    <col min="12302" max="12302" width="15.54296875" style="87" customWidth="1"/>
    <col min="12303" max="12534" width="8.81640625" style="87" customWidth="1"/>
    <col min="12535" max="12535" width="24.6328125" style="87" customWidth="1"/>
    <col min="12536" max="12536" width="6" style="87" bestFit="1" customWidth="1"/>
    <col min="12537" max="12544" width="5.81640625" style="87"/>
    <col min="12545" max="12545" width="12.6328125" style="87" customWidth="1"/>
    <col min="12546" max="12546" width="20.81640625" style="87" customWidth="1"/>
    <col min="12547" max="12548" width="17.1796875" style="87" customWidth="1"/>
    <col min="12549" max="12550" width="25.81640625" style="87" customWidth="1"/>
    <col min="12551" max="12551" width="26.36328125" style="87" customWidth="1"/>
    <col min="12552" max="12552" width="16.453125" style="87" customWidth="1"/>
    <col min="12553" max="12553" width="14.453125" style="87" customWidth="1"/>
    <col min="12554" max="12554" width="9.453125" style="87" customWidth="1"/>
    <col min="12555" max="12555" width="16.6328125" style="87" customWidth="1"/>
    <col min="12556" max="12556" width="12.453125" style="87" customWidth="1"/>
    <col min="12557" max="12557" width="9.54296875" style="87" customWidth="1"/>
    <col min="12558" max="12558" width="15.54296875" style="87" customWidth="1"/>
    <col min="12559" max="12790" width="8.81640625" style="87" customWidth="1"/>
    <col min="12791" max="12791" width="24.6328125" style="87" customWidth="1"/>
    <col min="12792" max="12792" width="6" style="87" bestFit="1" customWidth="1"/>
    <col min="12793" max="12800" width="5.81640625" style="87"/>
    <col min="12801" max="12801" width="12.6328125" style="87" customWidth="1"/>
    <col min="12802" max="12802" width="20.81640625" style="87" customWidth="1"/>
    <col min="12803" max="12804" width="17.1796875" style="87" customWidth="1"/>
    <col min="12805" max="12806" width="25.81640625" style="87" customWidth="1"/>
    <col min="12807" max="12807" width="26.36328125" style="87" customWidth="1"/>
    <col min="12808" max="12808" width="16.453125" style="87" customWidth="1"/>
    <col min="12809" max="12809" width="14.453125" style="87" customWidth="1"/>
    <col min="12810" max="12810" width="9.453125" style="87" customWidth="1"/>
    <col min="12811" max="12811" width="16.6328125" style="87" customWidth="1"/>
    <col min="12812" max="12812" width="12.453125" style="87" customWidth="1"/>
    <col min="12813" max="12813" width="9.54296875" style="87" customWidth="1"/>
    <col min="12814" max="12814" width="15.54296875" style="87" customWidth="1"/>
    <col min="12815" max="13046" width="8.81640625" style="87" customWidth="1"/>
    <col min="13047" max="13047" width="24.6328125" style="87" customWidth="1"/>
    <col min="13048" max="13048" width="6" style="87" bestFit="1" customWidth="1"/>
    <col min="13049" max="13056" width="5.81640625" style="87"/>
    <col min="13057" max="13057" width="12.6328125" style="87" customWidth="1"/>
    <col min="13058" max="13058" width="20.81640625" style="87" customWidth="1"/>
    <col min="13059" max="13060" width="17.1796875" style="87" customWidth="1"/>
    <col min="13061" max="13062" width="25.81640625" style="87" customWidth="1"/>
    <col min="13063" max="13063" width="26.36328125" style="87" customWidth="1"/>
    <col min="13064" max="13064" width="16.453125" style="87" customWidth="1"/>
    <col min="13065" max="13065" width="14.453125" style="87" customWidth="1"/>
    <col min="13066" max="13066" width="9.453125" style="87" customWidth="1"/>
    <col min="13067" max="13067" width="16.6328125" style="87" customWidth="1"/>
    <col min="13068" max="13068" width="12.453125" style="87" customWidth="1"/>
    <col min="13069" max="13069" width="9.54296875" style="87" customWidth="1"/>
    <col min="13070" max="13070" width="15.54296875" style="87" customWidth="1"/>
    <col min="13071" max="13302" width="8.81640625" style="87" customWidth="1"/>
    <col min="13303" max="13303" width="24.6328125" style="87" customWidth="1"/>
    <col min="13304" max="13304" width="6" style="87" bestFit="1" customWidth="1"/>
    <col min="13305" max="13312" width="5.81640625" style="87"/>
    <col min="13313" max="13313" width="12.6328125" style="87" customWidth="1"/>
    <col min="13314" max="13314" width="20.81640625" style="87" customWidth="1"/>
    <col min="13315" max="13316" width="17.1796875" style="87" customWidth="1"/>
    <col min="13317" max="13318" width="25.81640625" style="87" customWidth="1"/>
    <col min="13319" max="13319" width="26.36328125" style="87" customWidth="1"/>
    <col min="13320" max="13320" width="16.453125" style="87" customWidth="1"/>
    <col min="13321" max="13321" width="14.453125" style="87" customWidth="1"/>
    <col min="13322" max="13322" width="9.453125" style="87" customWidth="1"/>
    <col min="13323" max="13323" width="16.6328125" style="87" customWidth="1"/>
    <col min="13324" max="13324" width="12.453125" style="87" customWidth="1"/>
    <col min="13325" max="13325" width="9.54296875" style="87" customWidth="1"/>
    <col min="13326" max="13326" width="15.54296875" style="87" customWidth="1"/>
    <col min="13327" max="13558" width="8.81640625" style="87" customWidth="1"/>
    <col min="13559" max="13559" width="24.6328125" style="87" customWidth="1"/>
    <col min="13560" max="13560" width="6" style="87" bestFit="1" customWidth="1"/>
    <col min="13561" max="13568" width="5.81640625" style="87"/>
    <col min="13569" max="13569" width="12.6328125" style="87" customWidth="1"/>
    <col min="13570" max="13570" width="20.81640625" style="87" customWidth="1"/>
    <col min="13571" max="13572" width="17.1796875" style="87" customWidth="1"/>
    <col min="13573" max="13574" width="25.81640625" style="87" customWidth="1"/>
    <col min="13575" max="13575" width="26.36328125" style="87" customWidth="1"/>
    <col min="13576" max="13576" width="16.453125" style="87" customWidth="1"/>
    <col min="13577" max="13577" width="14.453125" style="87" customWidth="1"/>
    <col min="13578" max="13578" width="9.453125" style="87" customWidth="1"/>
    <col min="13579" max="13579" width="16.6328125" style="87" customWidth="1"/>
    <col min="13580" max="13580" width="12.453125" style="87" customWidth="1"/>
    <col min="13581" max="13581" width="9.54296875" style="87" customWidth="1"/>
    <col min="13582" max="13582" width="15.54296875" style="87" customWidth="1"/>
    <col min="13583" max="13814" width="8.81640625" style="87" customWidth="1"/>
    <col min="13815" max="13815" width="24.6328125" style="87" customWidth="1"/>
    <col min="13816" max="13816" width="6" style="87" bestFit="1" customWidth="1"/>
    <col min="13817" max="13824" width="5.81640625" style="87"/>
    <col min="13825" max="13825" width="12.6328125" style="87" customWidth="1"/>
    <col min="13826" max="13826" width="20.81640625" style="87" customWidth="1"/>
    <col min="13827" max="13828" width="17.1796875" style="87" customWidth="1"/>
    <col min="13829" max="13830" width="25.81640625" style="87" customWidth="1"/>
    <col min="13831" max="13831" width="26.36328125" style="87" customWidth="1"/>
    <col min="13832" max="13832" width="16.453125" style="87" customWidth="1"/>
    <col min="13833" max="13833" width="14.453125" style="87" customWidth="1"/>
    <col min="13834" max="13834" width="9.453125" style="87" customWidth="1"/>
    <col min="13835" max="13835" width="16.6328125" style="87" customWidth="1"/>
    <col min="13836" max="13836" width="12.453125" style="87" customWidth="1"/>
    <col min="13837" max="13837" width="9.54296875" style="87" customWidth="1"/>
    <col min="13838" max="13838" width="15.54296875" style="87" customWidth="1"/>
    <col min="13839" max="14070" width="8.81640625" style="87" customWidth="1"/>
    <col min="14071" max="14071" width="24.6328125" style="87" customWidth="1"/>
    <col min="14072" max="14072" width="6" style="87" bestFit="1" customWidth="1"/>
    <col min="14073" max="14080" width="5.81640625" style="87"/>
    <col min="14081" max="14081" width="12.6328125" style="87" customWidth="1"/>
    <col min="14082" max="14082" width="20.81640625" style="87" customWidth="1"/>
    <col min="14083" max="14084" width="17.1796875" style="87" customWidth="1"/>
    <col min="14085" max="14086" width="25.81640625" style="87" customWidth="1"/>
    <col min="14087" max="14087" width="26.36328125" style="87" customWidth="1"/>
    <col min="14088" max="14088" width="16.453125" style="87" customWidth="1"/>
    <col min="14089" max="14089" width="14.453125" style="87" customWidth="1"/>
    <col min="14090" max="14090" width="9.453125" style="87" customWidth="1"/>
    <col min="14091" max="14091" width="16.6328125" style="87" customWidth="1"/>
    <col min="14092" max="14092" width="12.453125" style="87" customWidth="1"/>
    <col min="14093" max="14093" width="9.54296875" style="87" customWidth="1"/>
    <col min="14094" max="14094" width="15.54296875" style="87" customWidth="1"/>
    <col min="14095" max="14326" width="8.81640625" style="87" customWidth="1"/>
    <col min="14327" max="14327" width="24.6328125" style="87" customWidth="1"/>
    <col min="14328" max="14328" width="6" style="87" bestFit="1" customWidth="1"/>
    <col min="14329" max="14336" width="5.81640625" style="87"/>
    <col min="14337" max="14337" width="12.6328125" style="87" customWidth="1"/>
    <col min="14338" max="14338" width="20.81640625" style="87" customWidth="1"/>
    <col min="14339" max="14340" width="17.1796875" style="87" customWidth="1"/>
    <col min="14341" max="14342" width="25.81640625" style="87" customWidth="1"/>
    <col min="14343" max="14343" width="26.36328125" style="87" customWidth="1"/>
    <col min="14344" max="14344" width="16.453125" style="87" customWidth="1"/>
    <col min="14345" max="14345" width="14.453125" style="87" customWidth="1"/>
    <col min="14346" max="14346" width="9.453125" style="87" customWidth="1"/>
    <col min="14347" max="14347" width="16.6328125" style="87" customWidth="1"/>
    <col min="14348" max="14348" width="12.453125" style="87" customWidth="1"/>
    <col min="14349" max="14349" width="9.54296875" style="87" customWidth="1"/>
    <col min="14350" max="14350" width="15.54296875" style="87" customWidth="1"/>
    <col min="14351" max="14582" width="8.81640625" style="87" customWidth="1"/>
    <col min="14583" max="14583" width="24.6328125" style="87" customWidth="1"/>
    <col min="14584" max="14584" width="6" style="87" bestFit="1" customWidth="1"/>
    <col min="14585" max="14592" width="5.81640625" style="87"/>
    <col min="14593" max="14593" width="12.6328125" style="87" customWidth="1"/>
    <col min="14594" max="14594" width="20.81640625" style="87" customWidth="1"/>
    <col min="14595" max="14596" width="17.1796875" style="87" customWidth="1"/>
    <col min="14597" max="14598" width="25.81640625" style="87" customWidth="1"/>
    <col min="14599" max="14599" width="26.36328125" style="87" customWidth="1"/>
    <col min="14600" max="14600" width="16.453125" style="87" customWidth="1"/>
    <col min="14601" max="14601" width="14.453125" style="87" customWidth="1"/>
    <col min="14602" max="14602" width="9.453125" style="87" customWidth="1"/>
    <col min="14603" max="14603" width="16.6328125" style="87" customWidth="1"/>
    <col min="14604" max="14604" width="12.453125" style="87" customWidth="1"/>
    <col min="14605" max="14605" width="9.54296875" style="87" customWidth="1"/>
    <col min="14606" max="14606" width="15.54296875" style="87" customWidth="1"/>
    <col min="14607" max="14838" width="8.81640625" style="87" customWidth="1"/>
    <col min="14839" max="14839" width="24.6328125" style="87" customWidth="1"/>
    <col min="14840" max="14840" width="6" style="87" bestFit="1" customWidth="1"/>
    <col min="14841" max="14848" width="5.81640625" style="87"/>
    <col min="14849" max="14849" width="12.6328125" style="87" customWidth="1"/>
    <col min="14850" max="14850" width="20.81640625" style="87" customWidth="1"/>
    <col min="14851" max="14852" width="17.1796875" style="87" customWidth="1"/>
    <col min="14853" max="14854" width="25.81640625" style="87" customWidth="1"/>
    <col min="14855" max="14855" width="26.36328125" style="87" customWidth="1"/>
    <col min="14856" max="14856" width="16.453125" style="87" customWidth="1"/>
    <col min="14857" max="14857" width="14.453125" style="87" customWidth="1"/>
    <col min="14858" max="14858" width="9.453125" style="87" customWidth="1"/>
    <col min="14859" max="14859" width="16.6328125" style="87" customWidth="1"/>
    <col min="14860" max="14860" width="12.453125" style="87" customWidth="1"/>
    <col min="14861" max="14861" width="9.54296875" style="87" customWidth="1"/>
    <col min="14862" max="14862" width="15.54296875" style="87" customWidth="1"/>
    <col min="14863" max="15094" width="8.81640625" style="87" customWidth="1"/>
    <col min="15095" max="15095" width="24.6328125" style="87" customWidth="1"/>
    <col min="15096" max="15096" width="6" style="87" bestFit="1" customWidth="1"/>
    <col min="15097" max="15104" width="5.81640625" style="87"/>
    <col min="15105" max="15105" width="12.6328125" style="87" customWidth="1"/>
    <col min="15106" max="15106" width="20.81640625" style="87" customWidth="1"/>
    <col min="15107" max="15108" width="17.1796875" style="87" customWidth="1"/>
    <col min="15109" max="15110" width="25.81640625" style="87" customWidth="1"/>
    <col min="15111" max="15111" width="26.36328125" style="87" customWidth="1"/>
    <col min="15112" max="15112" width="16.453125" style="87" customWidth="1"/>
    <col min="15113" max="15113" width="14.453125" style="87" customWidth="1"/>
    <col min="15114" max="15114" width="9.453125" style="87" customWidth="1"/>
    <col min="15115" max="15115" width="16.6328125" style="87" customWidth="1"/>
    <col min="15116" max="15116" width="12.453125" style="87" customWidth="1"/>
    <col min="15117" max="15117" width="9.54296875" style="87" customWidth="1"/>
    <col min="15118" max="15118" width="15.54296875" style="87" customWidth="1"/>
    <col min="15119" max="15350" width="8.81640625" style="87" customWidth="1"/>
    <col min="15351" max="15351" width="24.6328125" style="87" customWidth="1"/>
    <col min="15352" max="15352" width="6" style="87" bestFit="1" customWidth="1"/>
    <col min="15353" max="15360" width="5.81640625" style="87"/>
    <col min="15361" max="15361" width="12.6328125" style="87" customWidth="1"/>
    <col min="15362" max="15362" width="20.81640625" style="87" customWidth="1"/>
    <col min="15363" max="15364" width="17.1796875" style="87" customWidth="1"/>
    <col min="15365" max="15366" width="25.81640625" style="87" customWidth="1"/>
    <col min="15367" max="15367" width="26.36328125" style="87" customWidth="1"/>
    <col min="15368" max="15368" width="16.453125" style="87" customWidth="1"/>
    <col min="15369" max="15369" width="14.453125" style="87" customWidth="1"/>
    <col min="15370" max="15370" width="9.453125" style="87" customWidth="1"/>
    <col min="15371" max="15371" width="16.6328125" style="87" customWidth="1"/>
    <col min="15372" max="15372" width="12.453125" style="87" customWidth="1"/>
    <col min="15373" max="15373" width="9.54296875" style="87" customWidth="1"/>
    <col min="15374" max="15374" width="15.54296875" style="87" customWidth="1"/>
    <col min="15375" max="15606" width="8.81640625" style="87" customWidth="1"/>
    <col min="15607" max="15607" width="24.6328125" style="87" customWidth="1"/>
    <col min="15608" max="15608" width="6" style="87" bestFit="1" customWidth="1"/>
    <col min="15609" max="15616" width="5.81640625" style="87"/>
    <col min="15617" max="15617" width="12.6328125" style="87" customWidth="1"/>
    <col min="15618" max="15618" width="20.81640625" style="87" customWidth="1"/>
    <col min="15619" max="15620" width="17.1796875" style="87" customWidth="1"/>
    <col min="15621" max="15622" width="25.81640625" style="87" customWidth="1"/>
    <col min="15623" max="15623" width="26.36328125" style="87" customWidth="1"/>
    <col min="15624" max="15624" width="16.453125" style="87" customWidth="1"/>
    <col min="15625" max="15625" width="14.453125" style="87" customWidth="1"/>
    <col min="15626" max="15626" width="9.453125" style="87" customWidth="1"/>
    <col min="15627" max="15627" width="16.6328125" style="87" customWidth="1"/>
    <col min="15628" max="15628" width="12.453125" style="87" customWidth="1"/>
    <col min="15629" max="15629" width="9.54296875" style="87" customWidth="1"/>
    <col min="15630" max="15630" width="15.54296875" style="87" customWidth="1"/>
    <col min="15631" max="15862" width="8.81640625" style="87" customWidth="1"/>
    <col min="15863" max="15863" width="24.6328125" style="87" customWidth="1"/>
    <col min="15864" max="15864" width="6" style="87" bestFit="1" customWidth="1"/>
    <col min="15865" max="15872" width="5.81640625" style="87"/>
    <col min="15873" max="15873" width="12.6328125" style="87" customWidth="1"/>
    <col min="15874" max="15874" width="20.81640625" style="87" customWidth="1"/>
    <col min="15875" max="15876" width="17.1796875" style="87" customWidth="1"/>
    <col min="15877" max="15878" width="25.81640625" style="87" customWidth="1"/>
    <col min="15879" max="15879" width="26.36328125" style="87" customWidth="1"/>
    <col min="15880" max="15880" width="16.453125" style="87" customWidth="1"/>
    <col min="15881" max="15881" width="14.453125" style="87" customWidth="1"/>
    <col min="15882" max="15882" width="9.453125" style="87" customWidth="1"/>
    <col min="15883" max="15883" width="16.6328125" style="87" customWidth="1"/>
    <col min="15884" max="15884" width="12.453125" style="87" customWidth="1"/>
    <col min="15885" max="15885" width="9.54296875" style="87" customWidth="1"/>
    <col min="15886" max="15886" width="15.54296875" style="87" customWidth="1"/>
    <col min="15887" max="16118" width="8.81640625" style="87" customWidth="1"/>
    <col min="16119" max="16119" width="24.6328125" style="87" customWidth="1"/>
    <col min="16120" max="16120" width="6" style="87" bestFit="1" customWidth="1"/>
    <col min="16121" max="16128" width="5.81640625" style="87"/>
    <col min="16129" max="16129" width="12.6328125" style="87" customWidth="1"/>
    <col min="16130" max="16130" width="20.81640625" style="87" customWidth="1"/>
    <col min="16131" max="16132" width="17.1796875" style="87" customWidth="1"/>
    <col min="16133" max="16134" width="25.81640625" style="87" customWidth="1"/>
    <col min="16135" max="16135" width="26.36328125" style="87" customWidth="1"/>
    <col min="16136" max="16136" width="16.453125" style="87" customWidth="1"/>
    <col min="16137" max="16137" width="14.453125" style="87" customWidth="1"/>
    <col min="16138" max="16138" width="9.453125" style="87" customWidth="1"/>
    <col min="16139" max="16139" width="16.6328125" style="87" customWidth="1"/>
    <col min="16140" max="16140" width="12.453125" style="87" customWidth="1"/>
    <col min="16141" max="16141" width="9.54296875" style="87" customWidth="1"/>
    <col min="16142" max="16142" width="15.54296875" style="87" customWidth="1"/>
    <col min="16143" max="16374" width="8.81640625" style="87" customWidth="1"/>
    <col min="16375" max="16375" width="24.6328125" style="87" customWidth="1"/>
    <col min="16376" max="16376" width="6" style="87" bestFit="1" customWidth="1"/>
    <col min="16377" max="16384" width="5.81640625" style="87"/>
  </cols>
  <sheetData>
    <row r="1" spans="1:23" ht="20.25" customHeight="1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</row>
    <row r="2" spans="1:23" ht="20" customHeight="1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</row>
    <row r="3" spans="1:23" ht="44" customHeight="1" x14ac:dyDescent="0.35">
      <c r="A3" s="115" t="s">
        <v>268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32.5" customHeight="1" x14ac:dyDescent="0.35">
      <c r="A4" s="115" t="s">
        <v>269</v>
      </c>
      <c r="B4" s="116"/>
      <c r="C4" s="116"/>
      <c r="D4" s="116"/>
      <c r="E4" s="116"/>
      <c r="F4" s="3"/>
      <c r="G4" s="4" t="s">
        <v>11</v>
      </c>
      <c r="H4" s="5"/>
      <c r="I4" s="99"/>
      <c r="K4" s="9" t="s">
        <v>12</v>
      </c>
      <c r="L4" s="9">
        <v>3</v>
      </c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0.25" customHeight="1" x14ac:dyDescent="0.35">
      <c r="A5" s="115" t="s">
        <v>270</v>
      </c>
      <c r="B5" s="116"/>
      <c r="C5" s="116"/>
      <c r="D5" s="116"/>
      <c r="E5" s="116"/>
      <c r="F5" s="3"/>
      <c r="G5" s="4" t="s">
        <v>14</v>
      </c>
      <c r="H5" s="11">
        <f>15/72*100</f>
        <v>20.833333333333336</v>
      </c>
      <c r="I5" s="99"/>
      <c r="K5" s="12" t="s">
        <v>15</v>
      </c>
      <c r="L5" s="12">
        <v>2</v>
      </c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49" customHeight="1" x14ac:dyDescent="0.35">
      <c r="A6" s="86"/>
      <c r="B6" s="91" t="s">
        <v>16</v>
      </c>
      <c r="C6" s="92" t="s">
        <v>17</v>
      </c>
      <c r="D6" s="16">
        <f>COUNTA(C11:C111)</f>
        <v>18</v>
      </c>
      <c r="E6" s="92" t="s">
        <v>18</v>
      </c>
      <c r="F6" s="16">
        <f>COUNTA(E11:E111)</f>
        <v>18</v>
      </c>
      <c r="G6" s="4" t="s">
        <v>19</v>
      </c>
      <c r="H6" s="17">
        <f>66/72*100</f>
        <v>91.666666666666657</v>
      </c>
      <c r="I6" s="99"/>
      <c r="K6" s="18" t="s">
        <v>20</v>
      </c>
      <c r="L6" s="18">
        <v>1</v>
      </c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42.75" customHeight="1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56.25</v>
      </c>
      <c r="I7" s="24">
        <v>0.6</v>
      </c>
      <c r="K7" s="25" t="s">
        <v>24</v>
      </c>
      <c r="L7" s="25">
        <v>0</v>
      </c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ht="25" customHeight="1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</row>
    <row r="9" spans="1:23" ht="25" customHeight="1" x14ac:dyDescent="0.35">
      <c r="A9" s="86"/>
      <c r="B9" s="91" t="s">
        <v>30</v>
      </c>
      <c r="C9" s="93" t="s">
        <v>31</v>
      </c>
      <c r="D9" s="93">
        <f>COUNTIF(C11:C100,"&gt;="&amp;D8)</f>
        <v>17</v>
      </c>
      <c r="E9" s="93" t="s">
        <v>31</v>
      </c>
      <c r="F9" s="93">
        <f>COUNTIF(E11:E100,"&gt;="&amp;F8)</f>
        <v>4</v>
      </c>
      <c r="H9" s="100"/>
      <c r="I9" s="100"/>
    </row>
    <row r="10" spans="1:23" ht="25" customHeight="1" x14ac:dyDescent="0.35">
      <c r="B10" s="91" t="s">
        <v>32</v>
      </c>
      <c r="C10" s="93">
        <v>50</v>
      </c>
      <c r="D10" s="93">
        <f>(D9/D6)*100</f>
        <v>94.444444444444443</v>
      </c>
      <c r="E10" s="94">
        <v>50</v>
      </c>
      <c r="F10" s="93">
        <f>(F9/F6)*100</f>
        <v>22.222222222222221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</row>
    <row r="11" spans="1:23" ht="25" customHeight="1" x14ac:dyDescent="0.35">
      <c r="A11" s="90">
        <v>1</v>
      </c>
      <c r="B11" s="33">
        <v>170301130001</v>
      </c>
      <c r="C11" s="63">
        <v>45</v>
      </c>
      <c r="D11" s="63"/>
      <c r="E11" s="95">
        <v>25</v>
      </c>
      <c r="F11" s="56"/>
      <c r="G11" s="36" t="s">
        <v>48</v>
      </c>
      <c r="H11" s="4">
        <v>2</v>
      </c>
      <c r="I11" s="4">
        <v>3</v>
      </c>
      <c r="J11" s="5">
        <v>3</v>
      </c>
      <c r="K11" s="5">
        <v>2</v>
      </c>
      <c r="L11" s="5">
        <v>3</v>
      </c>
      <c r="M11" s="5">
        <v>2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5">
        <v>3</v>
      </c>
      <c r="U11" s="99">
        <v>0</v>
      </c>
      <c r="V11" s="5">
        <v>3</v>
      </c>
    </row>
    <row r="12" spans="1:23" ht="25" customHeight="1" x14ac:dyDescent="0.35">
      <c r="A12" s="90">
        <v>2</v>
      </c>
      <c r="B12" s="33">
        <v>170301130002</v>
      </c>
      <c r="C12" s="63">
        <v>45</v>
      </c>
      <c r="D12" s="63"/>
      <c r="E12" s="95">
        <v>17</v>
      </c>
      <c r="F12" s="56"/>
      <c r="G12" s="36" t="s">
        <v>49</v>
      </c>
      <c r="H12" s="97">
        <v>1</v>
      </c>
      <c r="I12" s="4">
        <v>1</v>
      </c>
      <c r="J12" s="5">
        <v>3</v>
      </c>
      <c r="K12" s="5">
        <v>2</v>
      </c>
      <c r="L12" s="5">
        <v>3</v>
      </c>
      <c r="M12" s="5">
        <v>2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5">
        <v>2</v>
      </c>
      <c r="U12" s="99">
        <v>0</v>
      </c>
      <c r="V12" s="5">
        <v>3</v>
      </c>
    </row>
    <row r="13" spans="1:23" ht="25" customHeight="1" x14ac:dyDescent="0.35">
      <c r="A13" s="90">
        <v>3</v>
      </c>
      <c r="B13" s="33">
        <v>170301130003</v>
      </c>
      <c r="C13" s="63">
        <v>45</v>
      </c>
      <c r="D13" s="63"/>
      <c r="E13" s="95">
        <v>19</v>
      </c>
      <c r="F13" s="56"/>
      <c r="G13" s="36" t="s">
        <v>50</v>
      </c>
      <c r="H13" s="97">
        <v>3</v>
      </c>
      <c r="I13" s="4">
        <v>3</v>
      </c>
      <c r="J13" s="5">
        <v>3</v>
      </c>
      <c r="K13" s="5">
        <v>1</v>
      </c>
      <c r="L13" s="5">
        <v>1</v>
      </c>
      <c r="M13" s="5" t="s">
        <v>135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5">
        <v>1</v>
      </c>
      <c r="U13" s="99">
        <v>0</v>
      </c>
      <c r="V13" s="5">
        <v>1</v>
      </c>
    </row>
    <row r="14" spans="1:23" ht="35.5" customHeight="1" x14ac:dyDescent="0.35">
      <c r="A14" s="90">
        <v>4</v>
      </c>
      <c r="B14" s="33">
        <v>170301130004</v>
      </c>
      <c r="C14" s="63">
        <v>47</v>
      </c>
      <c r="D14" s="63"/>
      <c r="E14" s="95">
        <v>34</v>
      </c>
      <c r="F14" s="56"/>
      <c r="G14" s="37" t="s">
        <v>51</v>
      </c>
      <c r="H14" s="38">
        <f>AVERAGE(H11:H13)</f>
        <v>2</v>
      </c>
      <c r="I14" s="38">
        <f>AVERAGE(I13)</f>
        <v>3</v>
      </c>
      <c r="J14" s="38">
        <f t="shared" ref="J14:V14" si="0">AVERAGE(J11:J13)</f>
        <v>3</v>
      </c>
      <c r="K14" s="38">
        <f>AVERAGE(K11:K13)</f>
        <v>1.6666666666666667</v>
      </c>
      <c r="L14" s="38">
        <f t="shared" si="0"/>
        <v>2.3333333333333335</v>
      </c>
      <c r="M14" s="38">
        <f t="shared" si="0"/>
        <v>2</v>
      </c>
      <c r="N14" s="38">
        <f>AVERAGE(N11:N13)</f>
        <v>0</v>
      </c>
      <c r="O14" s="38">
        <f>AVERAGE(O11:O13)</f>
        <v>0</v>
      </c>
      <c r="P14" s="38">
        <f>AVERAGE(P11:P13)</f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</v>
      </c>
      <c r="U14" s="38">
        <f t="shared" si="0"/>
        <v>0</v>
      </c>
      <c r="V14" s="38">
        <f t="shared" si="0"/>
        <v>2.3333333333333335</v>
      </c>
    </row>
    <row r="15" spans="1:23" ht="38" customHeight="1" x14ac:dyDescent="0.35">
      <c r="A15" s="90">
        <v>5</v>
      </c>
      <c r="B15" s="33">
        <v>170301130005</v>
      </c>
      <c r="C15" s="63">
        <v>45</v>
      </c>
      <c r="D15" s="63"/>
      <c r="E15" s="95">
        <v>17</v>
      </c>
      <c r="F15" s="56"/>
      <c r="G15" s="39" t="s">
        <v>52</v>
      </c>
      <c r="H15" s="40">
        <f>(56.25*H14)/100</f>
        <v>1.125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0.9375</v>
      </c>
      <c r="L15" s="40">
        <f t="shared" si="1"/>
        <v>1.3125</v>
      </c>
      <c r="M15" s="40">
        <f t="shared" si="1"/>
        <v>1.125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40">
        <f t="shared" si="1"/>
        <v>0</v>
      </c>
      <c r="T15" s="40">
        <f t="shared" si="1"/>
        <v>1.125</v>
      </c>
      <c r="U15" s="40">
        <f t="shared" si="1"/>
        <v>0</v>
      </c>
      <c r="V15" s="40">
        <f t="shared" si="1"/>
        <v>1.3125</v>
      </c>
    </row>
    <row r="16" spans="1:23" ht="25" customHeight="1" x14ac:dyDescent="0.35">
      <c r="A16" s="90">
        <v>6</v>
      </c>
      <c r="B16" s="33">
        <v>170301130006</v>
      </c>
      <c r="C16" s="63">
        <v>45</v>
      </c>
      <c r="D16" s="63"/>
      <c r="E16" s="95">
        <v>28</v>
      </c>
      <c r="F16" s="56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41" customHeight="1" x14ac:dyDescent="0.35">
      <c r="A17" s="90">
        <v>7</v>
      </c>
      <c r="B17" s="33">
        <v>170301130008</v>
      </c>
      <c r="C17" s="63">
        <v>45</v>
      </c>
      <c r="D17" s="63"/>
      <c r="E17" s="95">
        <v>27</v>
      </c>
      <c r="F17" s="56"/>
    </row>
    <row r="18" spans="1:22" ht="25" customHeight="1" x14ac:dyDescent="0.35">
      <c r="A18" s="90">
        <v>8</v>
      </c>
      <c r="B18" s="33">
        <v>170301130010</v>
      </c>
      <c r="C18" s="63">
        <v>45</v>
      </c>
      <c r="D18" s="63"/>
      <c r="E18" s="95">
        <v>25</v>
      </c>
      <c r="F18" s="56"/>
    </row>
    <row r="19" spans="1:22" ht="25" customHeight="1" x14ac:dyDescent="0.35">
      <c r="A19" s="90">
        <v>9</v>
      </c>
      <c r="B19" s="33">
        <v>170301130011</v>
      </c>
      <c r="C19" s="63">
        <v>46</v>
      </c>
      <c r="D19" s="63"/>
      <c r="E19" s="95">
        <v>25</v>
      </c>
      <c r="F19" s="56"/>
    </row>
    <row r="20" spans="1:22" ht="25" customHeight="1" x14ac:dyDescent="0.35">
      <c r="A20" s="90">
        <v>10</v>
      </c>
      <c r="B20" s="33">
        <v>170301130012</v>
      </c>
      <c r="C20" s="63">
        <v>47</v>
      </c>
      <c r="D20" s="63"/>
      <c r="E20" s="95">
        <v>28</v>
      </c>
      <c r="F20" s="56"/>
      <c r="J20" s="100"/>
      <c r="K20" s="100"/>
    </row>
    <row r="21" spans="1:22" ht="31.5" customHeight="1" x14ac:dyDescent="0.35">
      <c r="A21" s="90">
        <v>11</v>
      </c>
      <c r="B21" s="33">
        <v>170301130013</v>
      </c>
      <c r="C21" s="63">
        <v>45</v>
      </c>
      <c r="D21" s="63"/>
      <c r="E21" s="95">
        <v>28</v>
      </c>
      <c r="F21" s="56"/>
      <c r="H21" s="41"/>
      <c r="I21" s="114"/>
      <c r="J21" s="114"/>
      <c r="M21" s="100"/>
      <c r="N21" s="100"/>
      <c r="O21" s="100"/>
      <c r="P21" s="100"/>
      <c r="Q21" s="100"/>
    </row>
    <row r="22" spans="1:22" ht="25" customHeight="1" x14ac:dyDescent="0.35">
      <c r="A22" s="90">
        <v>12</v>
      </c>
      <c r="B22" s="33">
        <v>170301130014</v>
      </c>
      <c r="C22" s="63">
        <v>45</v>
      </c>
      <c r="D22" s="63"/>
      <c r="E22" s="95">
        <v>15</v>
      </c>
      <c r="F22" s="56"/>
      <c r="H22" s="42"/>
      <c r="I22" s="43"/>
      <c r="J22" s="43"/>
      <c r="M22" s="100"/>
      <c r="N22" s="100"/>
      <c r="O22" s="100"/>
      <c r="P22" s="100"/>
      <c r="Q22" s="100"/>
    </row>
    <row r="23" spans="1:22" ht="25" customHeight="1" x14ac:dyDescent="0.35">
      <c r="A23" s="90">
        <v>13</v>
      </c>
      <c r="B23" s="33">
        <v>170301130015</v>
      </c>
      <c r="C23" s="63">
        <v>45</v>
      </c>
      <c r="D23" s="63"/>
      <c r="E23" s="95">
        <v>25</v>
      </c>
      <c r="F23" s="56"/>
      <c r="H23" s="90"/>
      <c r="N23" s="100"/>
      <c r="O23" s="100"/>
      <c r="P23" s="100"/>
      <c r="Q23" s="100"/>
      <c r="R23" s="100"/>
    </row>
    <row r="24" spans="1:22" ht="25" customHeight="1" x14ac:dyDescent="0.35">
      <c r="A24" s="90">
        <v>14</v>
      </c>
      <c r="B24" s="33">
        <v>170301130019</v>
      </c>
      <c r="C24" s="63">
        <v>45</v>
      </c>
      <c r="D24" s="63"/>
      <c r="E24" s="95">
        <v>23</v>
      </c>
      <c r="F24" s="56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ht="25" customHeight="1" x14ac:dyDescent="0.35">
      <c r="A25" s="90">
        <v>15</v>
      </c>
      <c r="B25" s="33">
        <v>170301131020</v>
      </c>
      <c r="C25" s="63">
        <v>45</v>
      </c>
      <c r="D25" s="63"/>
      <c r="E25" s="95">
        <v>21</v>
      </c>
      <c r="F25" s="56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5" customHeight="1" x14ac:dyDescent="0.35">
      <c r="A26" s="90">
        <v>16</v>
      </c>
      <c r="B26" s="33">
        <v>170301131021</v>
      </c>
      <c r="C26" s="63">
        <v>45</v>
      </c>
      <c r="D26" s="63"/>
      <c r="E26" s="95">
        <v>24</v>
      </c>
      <c r="F26" s="5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ht="25" customHeight="1" x14ac:dyDescent="0.35">
      <c r="A27" s="90">
        <v>17</v>
      </c>
      <c r="B27" s="33">
        <v>170301131022</v>
      </c>
      <c r="C27" s="63">
        <v>45</v>
      </c>
      <c r="D27" s="63"/>
      <c r="E27" s="95">
        <v>24</v>
      </c>
      <c r="F27" s="5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ht="25" customHeight="1" x14ac:dyDescent="0.35">
      <c r="A28" s="96">
        <v>18</v>
      </c>
      <c r="B28" s="33">
        <v>170301131023</v>
      </c>
      <c r="C28" s="69">
        <v>0</v>
      </c>
      <c r="D28" s="69"/>
      <c r="E28" s="57">
        <v>0</v>
      </c>
      <c r="F28" s="58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5" customHeight="1" x14ac:dyDescent="0.35">
      <c r="B29" s="33"/>
      <c r="C29" s="95"/>
      <c r="D29" s="95"/>
      <c r="E29" s="95"/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5" customHeight="1" x14ac:dyDescent="0.35">
      <c r="B30" s="33"/>
      <c r="C30" s="95"/>
      <c r="D30" s="95"/>
      <c r="E30" s="95"/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ht="25" customHeight="1" x14ac:dyDescent="0.35">
      <c r="B31" s="33"/>
      <c r="C31" s="95"/>
      <c r="D31" s="95"/>
      <c r="E31" s="95"/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ht="25" customHeight="1" x14ac:dyDescent="0.35">
      <c r="B32" s="33"/>
      <c r="C32" s="95"/>
      <c r="D32" s="95"/>
      <c r="E32" s="95"/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2:23" ht="25" customHeight="1" x14ac:dyDescent="0.35">
      <c r="B33" s="33"/>
      <c r="C33" s="95"/>
      <c r="D33" s="95"/>
      <c r="E33" s="95"/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2:23" ht="25" customHeight="1" x14ac:dyDescent="0.35">
      <c r="B34" s="33"/>
      <c r="C34" s="95"/>
      <c r="D34" s="95"/>
      <c r="E34" s="95"/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2:23" ht="25" customHeight="1" x14ac:dyDescent="0.35">
      <c r="B35" s="33"/>
      <c r="C35" s="95"/>
      <c r="D35" s="95"/>
      <c r="E35" s="95"/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2:23" ht="25" customHeight="1" x14ac:dyDescent="0.35">
      <c r="B36" s="33"/>
      <c r="C36" s="95"/>
      <c r="D36" s="95"/>
      <c r="E36" s="95"/>
      <c r="F36" s="56"/>
    </row>
    <row r="37" spans="2:23" ht="25" customHeight="1" x14ac:dyDescent="0.35">
      <c r="B37" s="33"/>
      <c r="C37" s="95"/>
      <c r="D37" s="95"/>
      <c r="E37" s="95"/>
      <c r="F37" s="56"/>
    </row>
    <row r="38" spans="2:23" ht="25" customHeight="1" x14ac:dyDescent="0.35">
      <c r="B38" s="33"/>
      <c r="C38" s="95"/>
      <c r="D38" s="95"/>
      <c r="E38" s="95"/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2:23" ht="25" customHeight="1" x14ac:dyDescent="0.35">
      <c r="B39" s="33"/>
      <c r="C39" s="95"/>
      <c r="D39" s="95"/>
      <c r="E39" s="95"/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2:23" ht="25" customHeight="1" x14ac:dyDescent="0.35">
      <c r="B40" s="33"/>
      <c r="C40" s="95"/>
      <c r="D40" s="95"/>
      <c r="E40" s="95"/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2:23" ht="25" customHeight="1" x14ac:dyDescent="0.35">
      <c r="B41" s="33"/>
      <c r="C41" s="95"/>
      <c r="D41" s="95"/>
      <c r="E41" s="95"/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2:23" ht="25" customHeight="1" x14ac:dyDescent="0.35">
      <c r="B42" s="33"/>
      <c r="C42" s="95"/>
      <c r="D42" s="95"/>
      <c r="E42" s="95"/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2:23" ht="25" customHeight="1" x14ac:dyDescent="0.35">
      <c r="B43" s="33"/>
      <c r="C43" s="95"/>
      <c r="D43" s="95"/>
      <c r="E43" s="95"/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2:23" ht="25" customHeight="1" x14ac:dyDescent="0.35">
      <c r="B44" s="33"/>
      <c r="C44" s="95"/>
      <c r="D44" s="95"/>
      <c r="E44" s="95"/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2:23" ht="25" customHeight="1" x14ac:dyDescent="0.35">
      <c r="B45" s="33"/>
      <c r="C45" s="95"/>
      <c r="D45" s="95"/>
      <c r="E45" s="95"/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2:23" ht="25" customHeight="1" x14ac:dyDescent="0.35">
      <c r="B46" s="33"/>
      <c r="C46" s="95"/>
      <c r="D46" s="95"/>
      <c r="E46" s="95"/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2:23" ht="25" customHeight="1" x14ac:dyDescent="0.35">
      <c r="B47" s="33"/>
      <c r="C47" s="95"/>
      <c r="D47" s="95"/>
      <c r="E47" s="95"/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2:23" ht="25" customHeight="1" x14ac:dyDescent="0.35">
      <c r="B48" s="33"/>
      <c r="C48" s="95"/>
      <c r="D48" s="95"/>
      <c r="E48" s="95"/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2:22" ht="25" customHeight="1" x14ac:dyDescent="0.35">
      <c r="B49" s="33"/>
      <c r="C49" s="95"/>
      <c r="D49" s="95"/>
      <c r="E49" s="95"/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2:22" ht="25" customHeight="1" x14ac:dyDescent="0.35">
      <c r="B50" s="33"/>
      <c r="C50" s="95"/>
      <c r="D50" s="95"/>
      <c r="E50" s="95"/>
      <c r="F50" s="56"/>
    </row>
    <row r="51" spans="2:22" ht="25" customHeight="1" x14ac:dyDescent="0.35">
      <c r="B51" s="33"/>
      <c r="C51" s="95"/>
      <c r="D51" s="95"/>
      <c r="E51" s="95"/>
      <c r="F51" s="56"/>
    </row>
    <row r="52" spans="2:22" ht="25" customHeight="1" x14ac:dyDescent="0.35">
      <c r="B52" s="33"/>
      <c r="C52" s="57"/>
      <c r="D52" s="57"/>
      <c r="E52" s="57"/>
      <c r="F52" s="58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2:22" ht="25" customHeight="1" x14ac:dyDescent="0.35">
      <c r="B53" s="33"/>
      <c r="C53" s="57"/>
      <c r="D53" s="57"/>
      <c r="E53" s="57"/>
      <c r="F53" s="58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2:22" ht="25" customHeight="1" x14ac:dyDescent="0.35">
      <c r="B54" s="33"/>
      <c r="C54" s="95"/>
      <c r="D54" s="95"/>
      <c r="E54" s="95"/>
      <c r="F54" s="56"/>
      <c r="G54" s="4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2:22" ht="25" customHeight="1" x14ac:dyDescent="0.35">
      <c r="B55" s="33"/>
      <c r="C55" s="95"/>
      <c r="D55" s="95"/>
      <c r="E55" s="95"/>
      <c r="F55" s="56"/>
      <c r="G55" s="4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2:22" ht="25" customHeight="1" x14ac:dyDescent="0.35">
      <c r="B56" s="33"/>
      <c r="C56" s="95"/>
      <c r="D56" s="95"/>
      <c r="E56" s="95"/>
      <c r="F56" s="56"/>
      <c r="G56" s="44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2:22" ht="25" customHeight="1" x14ac:dyDescent="0.35">
      <c r="B57" s="33"/>
      <c r="C57" s="95"/>
      <c r="D57" s="95"/>
      <c r="E57" s="95"/>
      <c r="F57" s="56"/>
      <c r="G57" s="4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2:22" ht="25" customHeight="1" x14ac:dyDescent="0.35">
      <c r="B58" s="33"/>
      <c r="C58" s="95"/>
      <c r="D58" s="95"/>
      <c r="E58" s="95"/>
      <c r="F58" s="56"/>
      <c r="G58" s="4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2:22" ht="25" customHeight="1" x14ac:dyDescent="0.35">
      <c r="B59" s="33"/>
      <c r="C59" s="95"/>
      <c r="D59" s="95"/>
      <c r="E59" s="95"/>
      <c r="F59" s="56"/>
      <c r="G59" s="4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2:22" ht="25" customHeight="1" x14ac:dyDescent="0.35">
      <c r="B60" s="33"/>
      <c r="C60" s="95"/>
      <c r="D60" s="95"/>
      <c r="E60" s="95"/>
      <c r="F60" s="56"/>
      <c r="G60" s="4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2:22" ht="25" customHeight="1" x14ac:dyDescent="0.35">
      <c r="B61" s="33"/>
      <c r="C61" s="95"/>
      <c r="D61" s="95"/>
      <c r="E61" s="95"/>
      <c r="F61" s="56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2:22" ht="25" customHeight="1" x14ac:dyDescent="0.35">
      <c r="B62" s="33"/>
      <c r="C62" s="95"/>
      <c r="D62" s="95"/>
      <c r="E62" s="95"/>
      <c r="F62" s="56"/>
      <c r="G62" s="4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2:22" ht="25" customHeight="1" x14ac:dyDescent="0.35">
      <c r="B63" s="33"/>
      <c r="C63" s="95"/>
      <c r="D63" s="95"/>
      <c r="E63" s="95"/>
      <c r="F63" s="56"/>
    </row>
    <row r="64" spans="2:22" ht="25" customHeight="1" x14ac:dyDescent="0.35">
      <c r="B64" s="33"/>
      <c r="C64" s="95"/>
      <c r="D64" s="95"/>
      <c r="E64" s="95"/>
      <c r="F64" s="56"/>
    </row>
    <row r="65" spans="2:9" ht="25" customHeight="1" x14ac:dyDescent="0.35">
      <c r="B65" s="33"/>
      <c r="C65" s="95"/>
      <c r="D65" s="95"/>
      <c r="E65" s="95"/>
      <c r="F65" s="56"/>
    </row>
    <row r="66" spans="2:9" ht="25" customHeight="1" x14ac:dyDescent="0.35">
      <c r="B66" s="33"/>
      <c r="C66" s="95"/>
      <c r="D66" s="95"/>
      <c r="E66" s="95"/>
      <c r="F66" s="56"/>
    </row>
    <row r="67" spans="2:9" ht="25" customHeight="1" x14ac:dyDescent="0.35">
      <c r="B67" s="33"/>
      <c r="C67" s="95"/>
      <c r="D67" s="95"/>
      <c r="E67" s="95"/>
      <c r="F67" s="56"/>
    </row>
    <row r="68" spans="2:9" ht="25" customHeight="1" x14ac:dyDescent="0.35">
      <c r="B68" s="33"/>
      <c r="C68" s="95"/>
      <c r="D68" s="95"/>
      <c r="E68" s="95"/>
      <c r="F68" s="56"/>
    </row>
    <row r="69" spans="2:9" ht="25" customHeight="1" x14ac:dyDescent="0.35">
      <c r="B69" s="33"/>
      <c r="C69" s="95"/>
      <c r="D69" s="95"/>
      <c r="E69" s="95"/>
      <c r="F69" s="56"/>
    </row>
    <row r="70" spans="2:9" ht="25" customHeight="1" x14ac:dyDescent="0.35">
      <c r="B70" s="33"/>
      <c r="C70" s="95"/>
      <c r="D70" s="95"/>
      <c r="E70" s="95"/>
      <c r="F70" s="56"/>
    </row>
    <row r="71" spans="2:9" ht="25" customHeight="1" x14ac:dyDescent="0.35">
      <c r="B71" s="33"/>
      <c r="C71" s="95"/>
      <c r="D71" s="95"/>
      <c r="E71" s="95"/>
      <c r="F71" s="56"/>
    </row>
    <row r="72" spans="2:9" ht="25" customHeight="1" x14ac:dyDescent="0.35">
      <c r="B72" s="33"/>
      <c r="C72" s="95"/>
      <c r="D72" s="95"/>
      <c r="E72" s="95"/>
      <c r="F72" s="56"/>
    </row>
    <row r="73" spans="2:9" ht="25" customHeight="1" x14ac:dyDescent="0.35">
      <c r="B73" s="33"/>
      <c r="C73" s="95"/>
      <c r="D73" s="95"/>
      <c r="E73" s="95"/>
      <c r="F73" s="56"/>
    </row>
    <row r="74" spans="2:9" ht="25" customHeight="1" x14ac:dyDescent="0.35">
      <c r="B74" s="33"/>
      <c r="C74" s="95"/>
      <c r="D74" s="95"/>
      <c r="E74" s="95"/>
      <c r="F74" s="56"/>
    </row>
    <row r="75" spans="2:9" ht="25" customHeight="1" x14ac:dyDescent="0.35">
      <c r="B75" s="33"/>
      <c r="C75" s="95"/>
      <c r="D75" s="95"/>
      <c r="E75" s="95"/>
      <c r="F75" s="56"/>
    </row>
    <row r="76" spans="2:9" ht="25" customHeight="1" x14ac:dyDescent="0.35">
      <c r="B76" s="33"/>
      <c r="C76" s="95"/>
      <c r="D76" s="95"/>
      <c r="E76" s="95"/>
      <c r="F76" s="56"/>
    </row>
    <row r="77" spans="2:9" ht="25" customHeight="1" x14ac:dyDescent="0.35">
      <c r="B77" s="33"/>
      <c r="C77" s="95"/>
      <c r="D77" s="95"/>
      <c r="E77" s="95"/>
      <c r="F77" s="56"/>
    </row>
    <row r="78" spans="2:9" ht="25" customHeight="1" x14ac:dyDescent="0.35">
      <c r="B78" s="33"/>
      <c r="C78" s="95"/>
      <c r="D78" s="95"/>
      <c r="E78" s="95"/>
      <c r="F78" s="56"/>
    </row>
    <row r="79" spans="2:9" ht="25" customHeight="1" x14ac:dyDescent="0.35">
      <c r="B79" s="33"/>
      <c r="C79" s="95"/>
      <c r="D79" s="95"/>
      <c r="E79" s="95"/>
      <c r="F79" s="56"/>
      <c r="G79" s="96"/>
    </row>
    <row r="80" spans="2:9" ht="25" customHeight="1" x14ac:dyDescent="0.35">
      <c r="B80" s="33"/>
      <c r="C80" s="57"/>
      <c r="D80" s="57"/>
      <c r="E80" s="57"/>
      <c r="F80" s="58"/>
      <c r="G80" s="96"/>
      <c r="H80" s="86"/>
      <c r="I80" s="86"/>
    </row>
    <row r="81" spans="1:23" ht="25" customHeight="1" x14ac:dyDescent="0.35">
      <c r="B81" s="33"/>
      <c r="C81" s="57"/>
      <c r="D81" s="57"/>
      <c r="E81" s="57"/>
      <c r="F81" s="58"/>
      <c r="G81" s="96"/>
      <c r="H81" s="86"/>
      <c r="I81" s="86"/>
    </row>
    <row r="82" spans="1:23" ht="25" customHeight="1" x14ac:dyDescent="0.35">
      <c r="B82" s="33"/>
      <c r="C82" s="95"/>
      <c r="D82" s="95"/>
      <c r="E82" s="95"/>
      <c r="F82" s="56"/>
      <c r="G82" s="96"/>
      <c r="H82" s="86"/>
      <c r="I82" s="86"/>
    </row>
    <row r="83" spans="1:23" x14ac:dyDescent="0.35">
      <c r="A83" s="96"/>
      <c r="B83" s="96"/>
      <c r="C83" s="96"/>
      <c r="D83" s="96"/>
      <c r="E83" s="96"/>
      <c r="F83" s="96"/>
      <c r="G83" s="96"/>
      <c r="H83" s="86"/>
      <c r="I83" s="86"/>
    </row>
    <row r="84" spans="1:23" s="88" customFormat="1" ht="15.5" x14ac:dyDescent="0.35">
      <c r="A84" s="96"/>
      <c r="B84" s="96"/>
      <c r="C84" s="60"/>
      <c r="D84" s="60"/>
      <c r="E84" s="60"/>
      <c r="F84" s="60"/>
      <c r="G84" s="96"/>
      <c r="H84" s="86"/>
      <c r="I84" s="86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:23" ht="15.5" x14ac:dyDescent="0.35">
      <c r="A85" s="96"/>
      <c r="B85" s="96"/>
      <c r="C85" s="96"/>
      <c r="D85" s="96"/>
      <c r="E85" s="96"/>
      <c r="F85" s="96"/>
      <c r="G85" s="96"/>
      <c r="H85" s="86"/>
      <c r="I85" s="86"/>
      <c r="W85" s="88"/>
    </row>
    <row r="86" spans="1:23" ht="15.5" x14ac:dyDescent="0.35">
      <c r="A86" s="96"/>
      <c r="B86" s="96"/>
      <c r="C86" s="62"/>
      <c r="D86" s="62"/>
      <c r="E86" s="62"/>
      <c r="F86" s="62"/>
      <c r="G86" s="96"/>
      <c r="H86" s="86"/>
      <c r="I86" s="86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</row>
    <row r="87" spans="1:23" x14ac:dyDescent="0.35">
      <c r="A87" s="96"/>
      <c r="B87" s="96"/>
      <c r="C87" s="96"/>
      <c r="D87" s="96"/>
      <c r="E87" s="96"/>
      <c r="F87" s="96"/>
      <c r="G87" s="96"/>
      <c r="H87" s="86"/>
      <c r="I87" s="86"/>
    </row>
    <row r="88" spans="1:23" x14ac:dyDescent="0.35">
      <c r="A88" s="96"/>
      <c r="B88" s="96"/>
      <c r="C88" s="96"/>
      <c r="D88" s="96"/>
      <c r="E88" s="96"/>
      <c r="F88" s="96"/>
      <c r="G88" s="96"/>
      <c r="H88" s="86"/>
      <c r="I88" s="86"/>
    </row>
    <row r="89" spans="1:23" x14ac:dyDescent="0.35">
      <c r="A89" s="96"/>
      <c r="B89" s="96"/>
      <c r="C89" s="96"/>
      <c r="D89" s="96"/>
      <c r="E89" s="96"/>
      <c r="F89" s="96"/>
      <c r="G89" s="96"/>
      <c r="H89" s="86"/>
      <c r="I89" s="86"/>
    </row>
    <row r="90" spans="1:23" x14ac:dyDescent="0.35">
      <c r="A90" s="96"/>
      <c r="B90" s="96"/>
      <c r="C90" s="96"/>
      <c r="D90" s="96"/>
      <c r="E90" s="96"/>
      <c r="F90" s="96"/>
      <c r="G90" s="96"/>
      <c r="H90" s="86"/>
      <c r="I90" s="86"/>
    </row>
    <row r="91" spans="1:23" s="88" customFormat="1" ht="15.5" x14ac:dyDescent="0.35">
      <c r="A91" s="96"/>
      <c r="B91" s="96"/>
      <c r="C91" s="96"/>
      <c r="D91" s="96"/>
      <c r="E91" s="96"/>
      <c r="F91" s="96"/>
      <c r="G91" s="9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</row>
    <row r="92" spans="1:23" ht="15.5" x14ac:dyDescent="0.35">
      <c r="A92" s="96"/>
      <c r="B92" s="96"/>
      <c r="C92" s="96"/>
      <c r="D92" s="96"/>
      <c r="E92" s="96"/>
      <c r="F92" s="96"/>
      <c r="G92" s="96"/>
      <c r="H92" s="86"/>
      <c r="I92" s="86"/>
      <c r="W92" s="88"/>
    </row>
    <row r="93" spans="1:23" ht="15.5" x14ac:dyDescent="0.35">
      <c r="A93" s="96"/>
      <c r="B93" s="96"/>
      <c r="C93" s="96"/>
      <c r="D93" s="96"/>
      <c r="E93" s="96"/>
      <c r="F93" s="96"/>
      <c r="G93" s="96"/>
      <c r="H93" s="86"/>
      <c r="I93" s="86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</row>
    <row r="94" spans="1:23" x14ac:dyDescent="0.35">
      <c r="A94" s="96"/>
      <c r="B94" s="96"/>
      <c r="C94" s="96"/>
      <c r="D94" s="96"/>
      <c r="E94" s="96"/>
      <c r="F94" s="96"/>
      <c r="G94" s="96"/>
      <c r="H94" s="86"/>
      <c r="I94" s="86"/>
    </row>
    <row r="95" spans="1:23" x14ac:dyDescent="0.35">
      <c r="A95" s="96"/>
      <c r="B95" s="96"/>
      <c r="C95" s="96"/>
      <c r="D95" s="96"/>
      <c r="E95" s="96"/>
      <c r="F95" s="96"/>
      <c r="G95" s="96"/>
      <c r="H95" s="86"/>
      <c r="I95" s="86"/>
    </row>
    <row r="96" spans="1:23" x14ac:dyDescent="0.35">
      <c r="A96" s="96"/>
      <c r="B96" s="96"/>
      <c r="C96" s="96"/>
      <c r="D96" s="96"/>
      <c r="E96" s="96"/>
      <c r="F96" s="96"/>
      <c r="G96" s="96"/>
      <c r="H96" s="86"/>
      <c r="I96" s="86"/>
    </row>
    <row r="97" spans="1:23" x14ac:dyDescent="0.35">
      <c r="A97" s="96"/>
      <c r="B97" s="96"/>
      <c r="C97" s="96"/>
      <c r="D97" s="96"/>
      <c r="E97" s="96"/>
      <c r="F97" s="96"/>
      <c r="G97" s="96"/>
      <c r="H97" s="86"/>
      <c r="I97" s="86"/>
    </row>
    <row r="98" spans="1:23" x14ac:dyDescent="0.35">
      <c r="A98" s="96"/>
      <c r="B98" s="96"/>
      <c r="C98" s="96"/>
      <c r="D98" s="96"/>
      <c r="E98" s="96"/>
      <c r="F98" s="96"/>
      <c r="G98" s="96"/>
      <c r="H98" s="86"/>
      <c r="I98" s="86"/>
    </row>
    <row r="99" spans="1:23" s="88" customFormat="1" ht="15.5" x14ac:dyDescent="0.35">
      <c r="A99" s="96"/>
      <c r="B99" s="96"/>
      <c r="C99" s="96"/>
      <c r="D99" s="96"/>
      <c r="E99" s="96"/>
      <c r="F99" s="96"/>
      <c r="G99" s="96"/>
      <c r="H99" s="86"/>
      <c r="I99" s="86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</row>
    <row r="100" spans="1:23" ht="15.5" x14ac:dyDescent="0.35">
      <c r="A100" s="96"/>
      <c r="B100" s="96"/>
      <c r="C100" s="96"/>
      <c r="D100" s="96"/>
      <c r="E100" s="96"/>
      <c r="F100" s="96"/>
      <c r="G100" s="96"/>
      <c r="H100" s="86"/>
      <c r="I100" s="86"/>
      <c r="W100" s="88"/>
    </row>
    <row r="101" spans="1:23" ht="15.5" x14ac:dyDescent="0.35">
      <c r="A101" s="96"/>
      <c r="B101" s="96"/>
      <c r="C101" s="96"/>
      <c r="D101" s="96"/>
      <c r="E101" s="96"/>
      <c r="F101" s="96"/>
      <c r="G101" s="96"/>
      <c r="H101" s="86"/>
      <c r="I101" s="86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</row>
    <row r="102" spans="1:23" x14ac:dyDescent="0.35">
      <c r="A102" s="96"/>
      <c r="B102" s="96"/>
      <c r="C102" s="96"/>
      <c r="D102" s="96"/>
      <c r="E102" s="96"/>
      <c r="F102" s="96"/>
      <c r="G102" s="96"/>
      <c r="H102" s="86"/>
      <c r="I102" s="86"/>
    </row>
    <row r="103" spans="1:23" x14ac:dyDescent="0.35">
      <c r="G103" s="96"/>
      <c r="H103" s="86"/>
      <c r="I103" s="86"/>
    </row>
    <row r="104" spans="1:23" x14ac:dyDescent="0.35">
      <c r="H104" s="86"/>
      <c r="I104" s="86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K12" sqref="K12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9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72.5" x14ac:dyDescent="0.35">
      <c r="A3" s="115" t="s">
        <v>271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87"/>
      <c r="K3" s="8" t="s">
        <v>6</v>
      </c>
      <c r="L3" s="8" t="s">
        <v>7</v>
      </c>
      <c r="M3" s="87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272</v>
      </c>
      <c r="B4" s="116"/>
      <c r="C4" s="116"/>
      <c r="D4" s="116"/>
      <c r="E4" s="116"/>
      <c r="F4" s="3"/>
      <c r="G4" s="4" t="s">
        <v>11</v>
      </c>
      <c r="H4" s="5"/>
      <c r="I4" s="99"/>
      <c r="J4" s="87"/>
      <c r="K4" s="9" t="s">
        <v>12</v>
      </c>
      <c r="L4" s="9">
        <v>3</v>
      </c>
      <c r="M4" s="87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273</v>
      </c>
      <c r="B5" s="116"/>
      <c r="C5" s="116"/>
      <c r="D5" s="116"/>
      <c r="E5" s="116"/>
      <c r="F5" s="3"/>
      <c r="G5" s="4" t="s">
        <v>14</v>
      </c>
      <c r="H5" s="11">
        <f>D10</f>
        <v>100</v>
      </c>
      <c r="I5" s="99"/>
      <c r="J5" s="87"/>
      <c r="K5" s="12" t="s">
        <v>15</v>
      </c>
      <c r="L5" s="12">
        <v>2</v>
      </c>
      <c r="M5" s="87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86"/>
      <c r="B6" s="91" t="s">
        <v>16</v>
      </c>
      <c r="C6" s="92" t="s">
        <v>17</v>
      </c>
      <c r="D6" s="16">
        <f>COUNTA(C11:C111)</f>
        <v>25</v>
      </c>
      <c r="E6" s="92" t="s">
        <v>18</v>
      </c>
      <c r="F6" s="16">
        <f>COUNTA(E11:E111)</f>
        <v>25</v>
      </c>
      <c r="G6" s="4" t="s">
        <v>19</v>
      </c>
      <c r="H6" s="17">
        <f>F10</f>
        <v>100</v>
      </c>
      <c r="I6" s="99"/>
      <c r="J6" s="87"/>
      <c r="K6" s="18" t="s">
        <v>20</v>
      </c>
      <c r="L6" s="18">
        <v>1</v>
      </c>
      <c r="M6" s="87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86"/>
      <c r="B7" s="91" t="s">
        <v>21</v>
      </c>
      <c r="C7" s="93" t="s">
        <v>22</v>
      </c>
      <c r="D7" s="93"/>
      <c r="E7" s="93" t="s">
        <v>22</v>
      </c>
      <c r="F7" s="93"/>
      <c r="G7" s="22" t="s">
        <v>23</v>
      </c>
      <c r="H7" s="23">
        <f>AVERAGE(H5:H6)</f>
        <v>100</v>
      </c>
      <c r="I7" s="24">
        <v>0.6</v>
      </c>
      <c r="J7" s="87"/>
      <c r="K7" s="25" t="s">
        <v>24</v>
      </c>
      <c r="L7" s="25">
        <v>0</v>
      </c>
      <c r="M7" s="87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86"/>
      <c r="B8" s="91" t="s">
        <v>25</v>
      </c>
      <c r="C8" s="93" t="s">
        <v>26</v>
      </c>
      <c r="D8" s="93">
        <f>(0.55*C10)</f>
        <v>27.500000000000004</v>
      </c>
      <c r="E8" s="93" t="s">
        <v>27</v>
      </c>
      <c r="F8" s="93">
        <f>(0.55*E10)</f>
        <v>27.500000000000004</v>
      </c>
      <c r="G8" s="22" t="s">
        <v>28</v>
      </c>
      <c r="H8" s="4" t="s">
        <v>29</v>
      </c>
      <c r="I8" s="99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x14ac:dyDescent="0.35">
      <c r="A9" s="86"/>
      <c r="B9" s="91" t="s">
        <v>30</v>
      </c>
      <c r="C9" s="93" t="s">
        <v>31</v>
      </c>
      <c r="D9" s="93">
        <f>COUNTIF(C11:C100,"&gt;="&amp;D8)</f>
        <v>25</v>
      </c>
      <c r="E9" s="93" t="s">
        <v>31</v>
      </c>
      <c r="F9" s="93">
        <f>COUNTIF(E11:E100,"&gt;="&amp;F8)</f>
        <v>25</v>
      </c>
      <c r="G9" s="90"/>
      <c r="H9" s="100"/>
      <c r="I9" s="100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15.5" x14ac:dyDescent="0.35">
      <c r="A10" s="90"/>
      <c r="B10" s="91" t="s">
        <v>32</v>
      </c>
      <c r="C10" s="93">
        <v>50</v>
      </c>
      <c r="D10" s="93">
        <f>(D9/D6)*100</f>
        <v>100</v>
      </c>
      <c r="E10" s="94">
        <v>50</v>
      </c>
      <c r="F10" s="93">
        <f>(F9/F6)*100</f>
        <v>100</v>
      </c>
      <c r="G10" s="30"/>
      <c r="H10" s="31" t="s">
        <v>33</v>
      </c>
      <c r="I10" s="31" t="s">
        <v>34</v>
      </c>
      <c r="J10" s="98" t="s">
        <v>35</v>
      </c>
      <c r="K10" s="98" t="s">
        <v>36</v>
      </c>
      <c r="L10" s="98" t="s">
        <v>37</v>
      </c>
      <c r="M10" s="98" t="s">
        <v>38</v>
      </c>
      <c r="N10" s="98" t="s">
        <v>39</v>
      </c>
      <c r="O10" s="98" t="s">
        <v>40</v>
      </c>
      <c r="P10" s="98" t="s">
        <v>41</v>
      </c>
      <c r="Q10" s="98" t="s">
        <v>42</v>
      </c>
      <c r="R10" s="98" t="s">
        <v>43</v>
      </c>
      <c r="S10" s="98" t="s">
        <v>44</v>
      </c>
      <c r="T10" s="98" t="s">
        <v>45</v>
      </c>
      <c r="U10" s="98" t="s">
        <v>46</v>
      </c>
      <c r="V10" s="98" t="s">
        <v>47</v>
      </c>
      <c r="W10" s="87"/>
    </row>
    <row r="11" spans="1:23" ht="15.5" x14ac:dyDescent="0.35">
      <c r="A11" s="90">
        <v>1</v>
      </c>
      <c r="B11" s="45">
        <v>170101130001</v>
      </c>
      <c r="C11" s="45">
        <v>36</v>
      </c>
      <c r="D11" s="45"/>
      <c r="E11" s="34">
        <v>44</v>
      </c>
      <c r="F11" s="35"/>
      <c r="G11" s="36" t="s">
        <v>48</v>
      </c>
      <c r="H11" s="4">
        <v>2</v>
      </c>
      <c r="I11" s="4">
        <v>3</v>
      </c>
      <c r="J11" s="4">
        <v>2</v>
      </c>
      <c r="K11" s="99">
        <v>0</v>
      </c>
      <c r="L11" s="4">
        <v>3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3</v>
      </c>
      <c r="U11" s="99">
        <v>0</v>
      </c>
      <c r="V11" s="99">
        <v>3</v>
      </c>
      <c r="W11" s="87"/>
    </row>
    <row r="12" spans="1:23" ht="15.5" x14ac:dyDescent="0.35">
      <c r="A12" s="90">
        <v>2</v>
      </c>
      <c r="B12" s="45">
        <v>170101130003</v>
      </c>
      <c r="C12" s="45">
        <v>36</v>
      </c>
      <c r="D12" s="45"/>
      <c r="E12" s="34">
        <v>43</v>
      </c>
      <c r="F12" s="35"/>
      <c r="G12" s="36" t="s">
        <v>49</v>
      </c>
      <c r="H12" s="97">
        <v>3</v>
      </c>
      <c r="I12" s="97">
        <v>1</v>
      </c>
      <c r="J12" s="97">
        <v>3</v>
      </c>
      <c r="K12" s="99">
        <v>0</v>
      </c>
      <c r="L12" s="97">
        <v>1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3</v>
      </c>
      <c r="U12" s="99">
        <v>0</v>
      </c>
      <c r="V12" s="99">
        <v>3</v>
      </c>
      <c r="W12" s="87"/>
    </row>
    <row r="13" spans="1:23" ht="15.5" x14ac:dyDescent="0.35">
      <c r="A13" s="90">
        <v>3</v>
      </c>
      <c r="B13" s="45">
        <v>170101130008</v>
      </c>
      <c r="C13" s="45">
        <v>37</v>
      </c>
      <c r="D13" s="45"/>
      <c r="E13" s="34">
        <v>45</v>
      </c>
      <c r="F13" s="35"/>
      <c r="G13" s="36" t="s">
        <v>50</v>
      </c>
      <c r="H13" s="97">
        <v>1</v>
      </c>
      <c r="I13" s="97">
        <v>1</v>
      </c>
      <c r="J13" s="97">
        <v>1</v>
      </c>
      <c r="K13" s="99">
        <v>0</v>
      </c>
      <c r="L13" s="97">
        <v>1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2</v>
      </c>
      <c r="U13" s="99">
        <v>0</v>
      </c>
      <c r="V13" s="99">
        <v>2</v>
      </c>
      <c r="W13" s="87"/>
    </row>
    <row r="14" spans="1:23" ht="15.5" x14ac:dyDescent="0.35">
      <c r="A14" s="90">
        <v>4</v>
      </c>
      <c r="B14" s="45">
        <v>170101130009</v>
      </c>
      <c r="C14" s="45">
        <v>39</v>
      </c>
      <c r="D14" s="45"/>
      <c r="E14" s="34">
        <v>40</v>
      </c>
      <c r="F14" s="35"/>
      <c r="G14" s="37" t="s">
        <v>51</v>
      </c>
      <c r="H14" s="38">
        <f>AVERAGE(H11:H13)</f>
        <v>2</v>
      </c>
      <c r="I14" s="38">
        <f>AVERAGE(I13)</f>
        <v>1</v>
      </c>
      <c r="J14" s="38">
        <f t="shared" ref="J14:V14" si="0">AVERAGE(J11:J13)</f>
        <v>2</v>
      </c>
      <c r="K14" s="38">
        <f t="shared" si="0"/>
        <v>0</v>
      </c>
      <c r="L14" s="38">
        <f t="shared" si="0"/>
        <v>1.6666666666666667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87"/>
    </row>
    <row r="15" spans="1:23" ht="15.5" x14ac:dyDescent="0.35">
      <c r="A15" s="90">
        <v>5</v>
      </c>
      <c r="B15" s="45">
        <v>170101130012</v>
      </c>
      <c r="C15" s="45">
        <v>37</v>
      </c>
      <c r="D15" s="45"/>
      <c r="E15" s="34">
        <v>41</v>
      </c>
      <c r="F15" s="35"/>
      <c r="G15" s="39" t="s">
        <v>52</v>
      </c>
      <c r="H15" s="40">
        <f>(56.25*H14)/100</f>
        <v>1.125</v>
      </c>
      <c r="I15" s="40">
        <f t="shared" ref="I15:V15" si="1">(56.25*I14)/100</f>
        <v>0.5625</v>
      </c>
      <c r="J15" s="40">
        <f t="shared" si="1"/>
        <v>1.125</v>
      </c>
      <c r="K15" s="40">
        <f t="shared" si="1"/>
        <v>0</v>
      </c>
      <c r="L15" s="40">
        <f t="shared" si="1"/>
        <v>0.9375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0</v>
      </c>
      <c r="Q15" s="40">
        <f t="shared" si="1"/>
        <v>0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87"/>
    </row>
    <row r="16" spans="1:23" x14ac:dyDescent="0.35">
      <c r="A16" s="90">
        <v>6</v>
      </c>
      <c r="B16" s="45">
        <v>170101130026</v>
      </c>
      <c r="C16" s="45">
        <v>40</v>
      </c>
      <c r="D16" s="45"/>
      <c r="E16" s="34">
        <v>37</v>
      </c>
      <c r="F16" s="35"/>
      <c r="G16" s="90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x14ac:dyDescent="0.35">
      <c r="A17" s="90">
        <v>7</v>
      </c>
      <c r="B17" s="45">
        <v>170101130028</v>
      </c>
      <c r="C17" s="45">
        <v>36</v>
      </c>
      <c r="D17" s="45"/>
      <c r="E17" s="34">
        <v>44</v>
      </c>
      <c r="F17" s="35"/>
      <c r="G17" s="90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x14ac:dyDescent="0.35">
      <c r="A18" s="90">
        <v>8</v>
      </c>
      <c r="B18" s="45">
        <v>170101130029</v>
      </c>
      <c r="C18" s="45">
        <v>34</v>
      </c>
      <c r="D18" s="45"/>
      <c r="E18" s="34">
        <v>45</v>
      </c>
      <c r="F18" s="35"/>
      <c r="G18" s="90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x14ac:dyDescent="0.35">
      <c r="A19" s="90">
        <v>9</v>
      </c>
      <c r="B19" s="45">
        <v>170101130031</v>
      </c>
      <c r="C19" s="45">
        <v>34</v>
      </c>
      <c r="D19" s="45"/>
      <c r="E19" s="34">
        <v>45</v>
      </c>
      <c r="F19" s="35"/>
      <c r="G19" s="90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x14ac:dyDescent="0.35">
      <c r="A20" s="90">
        <v>10</v>
      </c>
      <c r="B20" s="45">
        <v>170101130032</v>
      </c>
      <c r="C20" s="45">
        <v>34</v>
      </c>
      <c r="D20" s="45"/>
      <c r="E20" s="34">
        <v>44</v>
      </c>
      <c r="F20" s="35"/>
      <c r="G20" s="90"/>
      <c r="H20" s="87"/>
      <c r="I20" s="87"/>
      <c r="J20" s="100"/>
      <c r="K20" s="10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x14ac:dyDescent="0.35">
      <c r="A21" s="90">
        <v>11</v>
      </c>
      <c r="B21" s="45">
        <v>170101130033</v>
      </c>
      <c r="C21" s="45">
        <v>33</v>
      </c>
      <c r="D21" s="45"/>
      <c r="E21" s="34">
        <v>41</v>
      </c>
      <c r="F21" s="35"/>
      <c r="G21" s="90"/>
      <c r="H21" s="41"/>
      <c r="I21" s="114"/>
      <c r="J21" s="114"/>
      <c r="K21" s="87"/>
      <c r="L21" s="87"/>
      <c r="M21" s="100"/>
      <c r="N21" s="100"/>
      <c r="O21" s="100"/>
      <c r="P21" s="100"/>
      <c r="Q21" s="100"/>
      <c r="R21" s="87"/>
      <c r="S21" s="87"/>
      <c r="T21" s="87"/>
      <c r="U21" s="87"/>
      <c r="V21" s="87"/>
      <c r="W21" s="87"/>
    </row>
    <row r="22" spans="1:23" x14ac:dyDescent="0.35">
      <c r="A22" s="90">
        <v>12</v>
      </c>
      <c r="B22" s="45">
        <v>170101130037</v>
      </c>
      <c r="C22" s="45">
        <v>31</v>
      </c>
      <c r="D22" s="45"/>
      <c r="E22" s="34">
        <v>43</v>
      </c>
      <c r="F22" s="35"/>
      <c r="G22" s="90"/>
      <c r="H22" s="42"/>
      <c r="I22" s="43"/>
      <c r="J22" s="43"/>
      <c r="K22" s="87"/>
      <c r="L22" s="87"/>
      <c r="M22" s="100"/>
      <c r="N22" s="100"/>
      <c r="O22" s="100"/>
      <c r="P22" s="100"/>
      <c r="Q22" s="100"/>
      <c r="R22" s="87"/>
      <c r="S22" s="87"/>
      <c r="T22" s="87"/>
      <c r="U22" s="87"/>
      <c r="V22" s="87"/>
      <c r="W22" s="87"/>
    </row>
    <row r="23" spans="1:23" x14ac:dyDescent="0.35">
      <c r="A23" s="90">
        <v>13</v>
      </c>
      <c r="B23" s="45">
        <v>170101130015</v>
      </c>
      <c r="C23" s="45">
        <v>37</v>
      </c>
      <c r="D23" s="45"/>
      <c r="E23" s="34">
        <v>35</v>
      </c>
      <c r="F23" s="35"/>
      <c r="G23" s="90"/>
      <c r="H23" s="90"/>
      <c r="I23" s="87"/>
      <c r="J23" s="87"/>
      <c r="K23" s="87"/>
      <c r="L23" s="87"/>
      <c r="M23" s="87"/>
      <c r="N23" s="100"/>
      <c r="O23" s="100"/>
      <c r="P23" s="100"/>
      <c r="Q23" s="100"/>
      <c r="R23" s="100"/>
      <c r="S23" s="87"/>
      <c r="T23" s="87"/>
      <c r="U23" s="87"/>
      <c r="V23" s="87"/>
      <c r="W23" s="87"/>
    </row>
    <row r="24" spans="1:23" x14ac:dyDescent="0.35">
      <c r="A24" s="90">
        <v>14</v>
      </c>
      <c r="B24" s="45">
        <v>170101130035</v>
      </c>
      <c r="C24" s="45">
        <v>35</v>
      </c>
      <c r="D24" s="45"/>
      <c r="E24" s="34">
        <v>34</v>
      </c>
      <c r="F24" s="35"/>
      <c r="G24" s="90"/>
      <c r="H24" s="87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87"/>
    </row>
    <row r="25" spans="1:23" ht="15.5" x14ac:dyDescent="0.35">
      <c r="A25" s="90">
        <v>15</v>
      </c>
      <c r="B25" s="45">
        <v>170101130004</v>
      </c>
      <c r="C25" s="45">
        <v>37</v>
      </c>
      <c r="D25" s="45"/>
      <c r="E25" s="34">
        <v>47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87"/>
    </row>
    <row r="26" spans="1:23" ht="15.5" x14ac:dyDescent="0.35">
      <c r="A26" s="90">
        <v>16</v>
      </c>
      <c r="B26" s="45">
        <v>170101130013</v>
      </c>
      <c r="C26" s="45">
        <v>36</v>
      </c>
      <c r="D26" s="45"/>
      <c r="E26" s="34">
        <v>51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87"/>
    </row>
    <row r="27" spans="1:23" ht="15.5" x14ac:dyDescent="0.35">
      <c r="A27" s="90">
        <v>17</v>
      </c>
      <c r="B27" s="45">
        <v>170101130014</v>
      </c>
      <c r="C27" s="45">
        <v>39</v>
      </c>
      <c r="D27" s="45"/>
      <c r="E27" s="34">
        <v>48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87"/>
    </row>
    <row r="28" spans="1:23" ht="15.5" x14ac:dyDescent="0.35">
      <c r="A28" s="90">
        <v>18</v>
      </c>
      <c r="B28" s="45">
        <v>170101130017</v>
      </c>
      <c r="C28" s="45">
        <v>42</v>
      </c>
      <c r="D28" s="45"/>
      <c r="E28" s="45">
        <v>46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87"/>
    </row>
    <row r="29" spans="1:23" ht="15.5" x14ac:dyDescent="0.35">
      <c r="A29" s="90">
        <v>19</v>
      </c>
      <c r="B29" s="45">
        <v>170101130018</v>
      </c>
      <c r="C29" s="45">
        <v>36</v>
      </c>
      <c r="D29" s="45"/>
      <c r="E29" s="45">
        <v>46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87"/>
    </row>
    <row r="30" spans="1:23" ht="15.5" x14ac:dyDescent="0.35">
      <c r="A30" s="90">
        <v>20</v>
      </c>
      <c r="B30" s="45">
        <v>170101130025</v>
      </c>
      <c r="C30" s="45">
        <v>39</v>
      </c>
      <c r="D30" s="45"/>
      <c r="E30" s="45">
        <v>44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87"/>
    </row>
    <row r="31" spans="1:23" ht="15.5" x14ac:dyDescent="0.35">
      <c r="A31" s="90">
        <v>21</v>
      </c>
      <c r="B31" s="45">
        <v>170101130036</v>
      </c>
      <c r="C31" s="45">
        <v>40</v>
      </c>
      <c r="D31" s="45"/>
      <c r="E31" s="45">
        <v>46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87"/>
    </row>
    <row r="32" spans="1:23" ht="15.5" x14ac:dyDescent="0.35">
      <c r="A32" s="90">
        <v>22</v>
      </c>
      <c r="B32" s="45">
        <v>170101130007</v>
      </c>
      <c r="C32" s="45">
        <v>43</v>
      </c>
      <c r="D32" s="45"/>
      <c r="E32" s="45">
        <v>51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87"/>
    </row>
    <row r="33" spans="1:23" ht="15.5" x14ac:dyDescent="0.35">
      <c r="A33" s="90">
        <v>23</v>
      </c>
      <c r="B33" s="45">
        <v>170101130011</v>
      </c>
      <c r="C33" s="45">
        <v>43</v>
      </c>
      <c r="D33" s="45"/>
      <c r="E33" s="45">
        <v>50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87"/>
    </row>
    <row r="34" spans="1:23" ht="15.5" x14ac:dyDescent="0.35">
      <c r="A34" s="90">
        <v>24</v>
      </c>
      <c r="B34" s="45">
        <v>170101130016</v>
      </c>
      <c r="C34" s="45">
        <v>42</v>
      </c>
      <c r="D34" s="45"/>
      <c r="E34" s="45">
        <v>49</v>
      </c>
      <c r="F34" s="4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90">
        <v>25</v>
      </c>
      <c r="B35" s="45">
        <v>170101130038</v>
      </c>
      <c r="C35" s="45">
        <v>43</v>
      </c>
      <c r="D35" s="45"/>
      <c r="E35" s="45">
        <v>53</v>
      </c>
      <c r="F35" s="4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87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sqref="A1:W33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 x14ac:dyDescent="0.35">
      <c r="A3" s="115" t="s">
        <v>75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76</v>
      </c>
      <c r="B4" s="116"/>
      <c r="C4" s="116"/>
      <c r="D4" s="116"/>
      <c r="E4" s="116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13</v>
      </c>
      <c r="B5" s="116"/>
      <c r="C5" s="116"/>
      <c r="D5" s="116"/>
      <c r="E5" s="116"/>
      <c r="F5" s="3"/>
      <c r="G5" s="4" t="s">
        <v>14</v>
      </c>
      <c r="H5" s="11">
        <f>D10</f>
        <v>47.826086956521742</v>
      </c>
      <c r="I5" s="6"/>
      <c r="J5" s="2"/>
      <c r="K5" s="12" t="s">
        <v>15</v>
      </c>
      <c r="L5" s="12">
        <v>2</v>
      </c>
      <c r="M5" s="2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A6" s="66"/>
      <c r="B6" s="67" t="s">
        <v>16</v>
      </c>
      <c r="C6" s="15" t="s">
        <v>17</v>
      </c>
      <c r="D6" s="16">
        <f>COUNTA(C11:C111)</f>
        <v>23</v>
      </c>
      <c r="E6" s="15" t="s">
        <v>18</v>
      </c>
      <c r="F6" s="16">
        <f>COUNTA(E11:E111)</f>
        <v>23</v>
      </c>
      <c r="G6" s="4" t="s">
        <v>19</v>
      </c>
      <c r="H6" s="17">
        <f>F10</f>
        <v>47.826086956521742</v>
      </c>
      <c r="I6" s="6"/>
      <c r="J6" s="2"/>
      <c r="K6" s="18" t="s">
        <v>20</v>
      </c>
      <c r="L6" s="18">
        <v>1</v>
      </c>
      <c r="M6" s="2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A7" s="66"/>
      <c r="B7" s="67" t="s">
        <v>21</v>
      </c>
      <c r="C7" s="20" t="s">
        <v>22</v>
      </c>
      <c r="D7" s="21"/>
      <c r="E7" s="20" t="s">
        <v>22</v>
      </c>
      <c r="F7" s="21"/>
      <c r="G7" s="22" t="s">
        <v>23</v>
      </c>
      <c r="H7" s="23">
        <f>AVERAGE(H5:H6)</f>
        <v>47.826086956521742</v>
      </c>
      <c r="I7" s="24">
        <v>0.6</v>
      </c>
      <c r="J7" s="2"/>
      <c r="K7" s="25" t="s">
        <v>24</v>
      </c>
      <c r="L7" s="25">
        <v>0</v>
      </c>
      <c r="M7" s="2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A8" s="66"/>
      <c r="B8" s="67" t="s">
        <v>25</v>
      </c>
      <c r="C8" s="20" t="s">
        <v>26</v>
      </c>
      <c r="D8" s="21">
        <f>(0.55*C10)</f>
        <v>55.000000000000007</v>
      </c>
      <c r="E8" s="20" t="s">
        <v>27</v>
      </c>
      <c r="F8" s="21">
        <f>(0.55*E10)</f>
        <v>55.000000000000007</v>
      </c>
      <c r="G8" s="22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5">
      <c r="A9" s="66"/>
      <c r="B9" s="67" t="s">
        <v>30</v>
      </c>
      <c r="C9" s="20" t="s">
        <v>31</v>
      </c>
      <c r="D9" s="21">
        <f>COUNTIF(C11:C100,"&gt;="&amp;D8)</f>
        <v>11</v>
      </c>
      <c r="E9" s="20" t="s">
        <v>31</v>
      </c>
      <c r="F9" s="21">
        <f>COUNTIF(E11:E100,"&gt;="&amp;F8)</f>
        <v>11</v>
      </c>
      <c r="G9" s="27"/>
      <c r="H9" s="28"/>
      <c r="I9" s="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 x14ac:dyDescent="0.35">
      <c r="A10" s="68"/>
      <c r="B10" s="67" t="s">
        <v>32</v>
      </c>
      <c r="C10" s="20">
        <v>100</v>
      </c>
      <c r="D10" s="21">
        <f>(D9/D6)*100</f>
        <v>47.826086956521742</v>
      </c>
      <c r="E10" s="29">
        <v>100</v>
      </c>
      <c r="F10" s="21">
        <f>(F9/F6)*100</f>
        <v>47.826086956521742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  <c r="W10" s="2"/>
    </row>
    <row r="11" spans="1:23" ht="15.5" x14ac:dyDescent="0.35">
      <c r="A11" s="68">
        <v>1</v>
      </c>
      <c r="B11" s="33">
        <v>170301130002</v>
      </c>
      <c r="C11" s="72">
        <v>43</v>
      </c>
      <c r="D11" s="72"/>
      <c r="E11" s="34">
        <v>44</v>
      </c>
      <c r="F11" s="35"/>
      <c r="G11" s="36" t="s">
        <v>48</v>
      </c>
      <c r="H11" s="4">
        <v>3</v>
      </c>
      <c r="I11" s="4">
        <v>3</v>
      </c>
      <c r="J11" s="4">
        <v>3</v>
      </c>
      <c r="K11" s="6">
        <v>3</v>
      </c>
      <c r="L11" s="4">
        <v>3</v>
      </c>
      <c r="M11" s="6">
        <v>0</v>
      </c>
      <c r="N11" s="6">
        <v>0</v>
      </c>
      <c r="O11" s="6">
        <v>0</v>
      </c>
      <c r="P11" s="6">
        <v>2</v>
      </c>
      <c r="Q11" s="6">
        <v>2</v>
      </c>
      <c r="R11" s="6">
        <v>0</v>
      </c>
      <c r="S11" s="6">
        <v>0</v>
      </c>
      <c r="T11" s="6">
        <v>3</v>
      </c>
      <c r="U11" s="6">
        <v>0</v>
      </c>
      <c r="V11" s="6">
        <v>3</v>
      </c>
      <c r="W11" s="2"/>
    </row>
    <row r="12" spans="1:23" ht="15.5" x14ac:dyDescent="0.35">
      <c r="A12" s="68">
        <v>2</v>
      </c>
      <c r="B12" s="33">
        <v>170301130005</v>
      </c>
      <c r="C12" s="72">
        <v>42</v>
      </c>
      <c r="D12" s="72"/>
      <c r="E12" s="34">
        <v>44</v>
      </c>
      <c r="F12" s="35"/>
      <c r="G12" s="36" t="s">
        <v>49</v>
      </c>
      <c r="H12" s="52">
        <v>3</v>
      </c>
      <c r="I12" s="52">
        <v>3</v>
      </c>
      <c r="J12" s="52">
        <v>3</v>
      </c>
      <c r="K12" s="6">
        <v>3</v>
      </c>
      <c r="L12" s="52">
        <v>3</v>
      </c>
      <c r="M12" s="6">
        <v>0</v>
      </c>
      <c r="N12" s="6">
        <v>0</v>
      </c>
      <c r="O12" s="6">
        <v>0</v>
      </c>
      <c r="P12" s="6">
        <v>2</v>
      </c>
      <c r="Q12" s="6">
        <v>2</v>
      </c>
      <c r="R12" s="6">
        <v>0</v>
      </c>
      <c r="S12" s="6">
        <v>0</v>
      </c>
      <c r="T12" s="6">
        <v>3</v>
      </c>
      <c r="U12" s="6">
        <v>0</v>
      </c>
      <c r="V12" s="6">
        <v>3</v>
      </c>
      <c r="W12" s="2"/>
    </row>
    <row r="13" spans="1:23" ht="15.5" x14ac:dyDescent="0.35">
      <c r="A13" s="68">
        <v>3</v>
      </c>
      <c r="B13" s="33">
        <v>170301130014</v>
      </c>
      <c r="C13" s="72">
        <v>42</v>
      </c>
      <c r="D13" s="72"/>
      <c r="E13" s="34">
        <v>44</v>
      </c>
      <c r="F13" s="35"/>
      <c r="G13" s="36" t="s">
        <v>50</v>
      </c>
      <c r="H13" s="52">
        <v>3</v>
      </c>
      <c r="I13" s="52">
        <v>3</v>
      </c>
      <c r="J13" s="52">
        <v>3</v>
      </c>
      <c r="K13" s="6">
        <v>3</v>
      </c>
      <c r="L13" s="52">
        <v>3</v>
      </c>
      <c r="M13" s="6">
        <v>0</v>
      </c>
      <c r="N13" s="6">
        <v>0</v>
      </c>
      <c r="O13" s="6">
        <v>0</v>
      </c>
      <c r="P13" s="6">
        <v>2</v>
      </c>
      <c r="Q13" s="6">
        <v>2</v>
      </c>
      <c r="R13" s="6">
        <v>0</v>
      </c>
      <c r="S13" s="6">
        <v>0</v>
      </c>
      <c r="T13" s="6">
        <v>2</v>
      </c>
      <c r="U13" s="6">
        <v>0</v>
      </c>
      <c r="V13" s="6">
        <v>2</v>
      </c>
      <c r="W13" s="2"/>
    </row>
    <row r="14" spans="1:23" ht="15.5" x14ac:dyDescent="0.35">
      <c r="A14" s="68">
        <v>4</v>
      </c>
      <c r="B14" s="33">
        <v>170301131022</v>
      </c>
      <c r="C14" s="72">
        <v>43</v>
      </c>
      <c r="D14" s="72"/>
      <c r="E14" s="34">
        <v>44</v>
      </c>
      <c r="F14" s="35"/>
      <c r="G14" s="37" t="s">
        <v>51</v>
      </c>
      <c r="H14" s="38">
        <f>AVERAGE(H11:H13)</f>
        <v>3</v>
      </c>
      <c r="I14" s="38">
        <f>AVERAGE(I13)</f>
        <v>3</v>
      </c>
      <c r="J14" s="38">
        <f t="shared" ref="J14:V14" si="0">AVERAGE(J11:J13)</f>
        <v>3</v>
      </c>
      <c r="K14" s="38">
        <f t="shared" si="0"/>
        <v>3</v>
      </c>
      <c r="L14" s="38">
        <f t="shared" si="0"/>
        <v>3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2</v>
      </c>
      <c r="Q14" s="38">
        <f t="shared" si="0"/>
        <v>2</v>
      </c>
      <c r="R14" s="38">
        <f t="shared" si="0"/>
        <v>0</v>
      </c>
      <c r="S14" s="38">
        <f t="shared" si="0"/>
        <v>0</v>
      </c>
      <c r="T14" s="38">
        <f t="shared" si="0"/>
        <v>2.6666666666666665</v>
      </c>
      <c r="U14" s="38">
        <f t="shared" si="0"/>
        <v>0</v>
      </c>
      <c r="V14" s="38">
        <f t="shared" si="0"/>
        <v>2.6666666666666665</v>
      </c>
      <c r="W14" s="2"/>
    </row>
    <row r="15" spans="1:23" ht="15.5" x14ac:dyDescent="0.35">
      <c r="A15" s="68">
        <v>5</v>
      </c>
      <c r="B15" s="33">
        <v>170301130003</v>
      </c>
      <c r="C15" s="72">
        <v>46</v>
      </c>
      <c r="D15" s="72"/>
      <c r="E15" s="34">
        <v>46</v>
      </c>
      <c r="F15" s="35"/>
      <c r="G15" s="39" t="s">
        <v>52</v>
      </c>
      <c r="H15" s="40">
        <f>(56.25*H14)/100</f>
        <v>1.6875</v>
      </c>
      <c r="I15" s="40">
        <f t="shared" ref="I15:V15" si="1">(56.25*I14)/100</f>
        <v>1.6875</v>
      </c>
      <c r="J15" s="40">
        <f t="shared" si="1"/>
        <v>1.6875</v>
      </c>
      <c r="K15" s="40">
        <f t="shared" si="1"/>
        <v>1.6875</v>
      </c>
      <c r="L15" s="40">
        <f t="shared" si="1"/>
        <v>1.6875</v>
      </c>
      <c r="M15" s="40">
        <f t="shared" si="1"/>
        <v>0</v>
      </c>
      <c r="N15" s="40">
        <f>(56.25*N14)/100</f>
        <v>0</v>
      </c>
      <c r="O15" s="40">
        <f t="shared" si="1"/>
        <v>0</v>
      </c>
      <c r="P15" s="40">
        <f t="shared" si="1"/>
        <v>1.125</v>
      </c>
      <c r="Q15" s="40">
        <f t="shared" si="1"/>
        <v>1.125</v>
      </c>
      <c r="R15" s="40">
        <f t="shared" si="1"/>
        <v>0</v>
      </c>
      <c r="S15" s="38">
        <f>AVERAGE(S12:S13)</f>
        <v>0</v>
      </c>
      <c r="T15" s="38">
        <f>AVERAGE(T12:T13)</f>
        <v>2.5</v>
      </c>
      <c r="U15" s="40">
        <f t="shared" si="1"/>
        <v>0</v>
      </c>
      <c r="V15" s="40">
        <f t="shared" si="1"/>
        <v>1.5</v>
      </c>
      <c r="W15" s="2"/>
    </row>
    <row r="16" spans="1:23" x14ac:dyDescent="0.35">
      <c r="A16" s="68">
        <v>6</v>
      </c>
      <c r="B16" s="33">
        <v>170301130008</v>
      </c>
      <c r="C16" s="72">
        <v>46</v>
      </c>
      <c r="D16" s="72"/>
      <c r="E16" s="34">
        <v>46</v>
      </c>
      <c r="F16" s="35"/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5">
      <c r="A17" s="68">
        <v>7</v>
      </c>
      <c r="B17" s="33">
        <v>170301130010</v>
      </c>
      <c r="C17" s="72">
        <v>46</v>
      </c>
      <c r="D17" s="72"/>
      <c r="E17" s="34">
        <v>47</v>
      </c>
      <c r="F17" s="35"/>
      <c r="G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5">
      <c r="A18" s="68">
        <v>8</v>
      </c>
      <c r="B18" s="33">
        <v>170301130011</v>
      </c>
      <c r="C18" s="72">
        <v>46</v>
      </c>
      <c r="D18" s="72"/>
      <c r="E18" s="34">
        <v>46</v>
      </c>
      <c r="F18" s="35"/>
      <c r="G18" s="2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5">
      <c r="A19" s="68">
        <v>9</v>
      </c>
      <c r="B19" s="33">
        <v>170301130012</v>
      </c>
      <c r="C19" s="72">
        <v>46</v>
      </c>
      <c r="D19" s="72"/>
      <c r="E19" s="34">
        <v>48</v>
      </c>
      <c r="F19" s="35"/>
      <c r="G19" s="2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5">
      <c r="A20" s="68">
        <v>10</v>
      </c>
      <c r="B20" s="33">
        <v>170301130013</v>
      </c>
      <c r="C20" s="72">
        <v>46</v>
      </c>
      <c r="D20" s="72"/>
      <c r="E20" s="34">
        <v>46</v>
      </c>
      <c r="F20" s="35"/>
      <c r="G20" s="27"/>
      <c r="H20" s="2"/>
      <c r="I20" s="2"/>
      <c r="J20" s="28"/>
      <c r="K20" s="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5">
      <c r="A21" s="68">
        <v>11</v>
      </c>
      <c r="B21" s="33">
        <v>170301130019</v>
      </c>
      <c r="C21" s="72">
        <v>45</v>
      </c>
      <c r="D21" s="72"/>
      <c r="E21" s="34">
        <v>48</v>
      </c>
      <c r="F21" s="35"/>
      <c r="G21" s="27"/>
      <c r="H21" s="41"/>
      <c r="I21" s="114"/>
      <c r="J21" s="114"/>
      <c r="K21" s="2"/>
      <c r="L21" s="2"/>
      <c r="M21" s="28"/>
      <c r="N21" s="28"/>
      <c r="O21" s="28"/>
      <c r="P21" s="28"/>
      <c r="Q21" s="28"/>
      <c r="R21" s="2"/>
      <c r="S21" s="2"/>
      <c r="T21" s="2"/>
      <c r="U21" s="2"/>
      <c r="V21" s="2"/>
      <c r="W21" s="2"/>
    </row>
    <row r="22" spans="1:23" x14ac:dyDescent="0.35">
      <c r="A22" s="68">
        <v>12</v>
      </c>
      <c r="B22" s="33">
        <v>170301131021</v>
      </c>
      <c r="C22" s="72">
        <v>46</v>
      </c>
      <c r="D22" s="72"/>
      <c r="E22" s="34">
        <v>46</v>
      </c>
      <c r="F22" s="35"/>
      <c r="G22" s="27"/>
      <c r="H22" s="42"/>
      <c r="I22" s="43"/>
      <c r="J22" s="43"/>
      <c r="K22" s="2"/>
      <c r="L22" s="2"/>
      <c r="M22" s="28"/>
      <c r="N22" s="28"/>
      <c r="O22" s="28"/>
      <c r="P22" s="28"/>
      <c r="Q22" s="28"/>
      <c r="R22" s="2"/>
      <c r="S22" s="2"/>
      <c r="T22" s="2"/>
      <c r="U22" s="2"/>
      <c r="V22" s="2"/>
      <c r="W22" s="2"/>
    </row>
    <row r="23" spans="1:23" x14ac:dyDescent="0.35">
      <c r="A23" s="68">
        <v>13</v>
      </c>
      <c r="B23" s="33">
        <v>170101130003</v>
      </c>
      <c r="C23" s="72">
        <v>62</v>
      </c>
      <c r="D23" s="72"/>
      <c r="E23" s="34">
        <v>67</v>
      </c>
      <c r="F23" s="35"/>
      <c r="G23" s="27"/>
      <c r="H23" s="27"/>
      <c r="I23" s="2"/>
      <c r="J23" s="2"/>
      <c r="K23" s="2"/>
      <c r="L23" s="2"/>
      <c r="M23" s="2"/>
      <c r="N23" s="28"/>
      <c r="O23" s="28"/>
      <c r="P23" s="28"/>
      <c r="Q23" s="28"/>
      <c r="R23" s="28"/>
      <c r="S23" s="2"/>
      <c r="T23" s="2"/>
      <c r="U23" s="2"/>
      <c r="V23" s="2"/>
      <c r="W23" s="2"/>
    </row>
    <row r="24" spans="1:23" x14ac:dyDescent="0.35">
      <c r="A24" s="68">
        <v>14</v>
      </c>
      <c r="B24" s="33">
        <v>170101130004</v>
      </c>
      <c r="C24" s="72">
        <v>68</v>
      </c>
      <c r="D24" s="72"/>
      <c r="E24" s="34">
        <v>74</v>
      </c>
      <c r="F24" s="35"/>
      <c r="G24" s="27"/>
      <c r="H24" s="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"/>
    </row>
    <row r="25" spans="1:23" ht="15.5" x14ac:dyDescent="0.35">
      <c r="A25" s="68">
        <v>15</v>
      </c>
      <c r="B25" s="33">
        <v>170101130007</v>
      </c>
      <c r="C25" s="72">
        <v>80</v>
      </c>
      <c r="D25" s="72"/>
      <c r="E25" s="34">
        <v>93</v>
      </c>
      <c r="F25" s="35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"/>
    </row>
    <row r="26" spans="1:23" ht="15.5" x14ac:dyDescent="0.35">
      <c r="A26" s="68">
        <v>16</v>
      </c>
      <c r="B26" s="33">
        <v>170101130009</v>
      </c>
      <c r="C26" s="72">
        <v>73</v>
      </c>
      <c r="D26" s="72"/>
      <c r="E26" s="34">
        <v>78</v>
      </c>
      <c r="F26" s="35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"/>
    </row>
    <row r="27" spans="1:23" ht="15.5" x14ac:dyDescent="0.35">
      <c r="A27" s="68">
        <v>17</v>
      </c>
      <c r="B27" s="33">
        <v>170101130011</v>
      </c>
      <c r="C27" s="72">
        <v>80</v>
      </c>
      <c r="D27" s="72"/>
      <c r="E27" s="34">
        <v>82</v>
      </c>
      <c r="F27" s="35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2"/>
    </row>
    <row r="28" spans="1:23" ht="15.5" x14ac:dyDescent="0.35">
      <c r="A28" s="68">
        <v>18</v>
      </c>
      <c r="B28" s="33">
        <v>170101130015</v>
      </c>
      <c r="C28" s="72">
        <v>69</v>
      </c>
      <c r="D28" s="72"/>
      <c r="E28" s="45">
        <v>67</v>
      </c>
      <c r="F28" s="4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</row>
    <row r="29" spans="1:23" ht="15.5" x14ac:dyDescent="0.35">
      <c r="A29" s="68">
        <v>19</v>
      </c>
      <c r="B29" s="70">
        <v>170101130017</v>
      </c>
      <c r="C29" s="72">
        <v>77</v>
      </c>
      <c r="D29" s="72"/>
      <c r="E29" s="45">
        <v>90</v>
      </c>
      <c r="F29" s="4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2"/>
    </row>
    <row r="30" spans="1:23" ht="15.5" x14ac:dyDescent="0.35">
      <c r="A30" s="68">
        <v>20</v>
      </c>
      <c r="B30" s="70">
        <v>170101130018</v>
      </c>
      <c r="C30" s="72">
        <v>78</v>
      </c>
      <c r="D30" s="72"/>
      <c r="E30" s="45">
        <v>74</v>
      </c>
      <c r="F30" s="4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2"/>
    </row>
    <row r="31" spans="1:23" ht="15.5" x14ac:dyDescent="0.35">
      <c r="A31" s="68">
        <v>21</v>
      </c>
      <c r="B31" s="70">
        <v>170101130028</v>
      </c>
      <c r="C31" s="72">
        <v>68</v>
      </c>
      <c r="D31" s="72"/>
      <c r="E31" s="45">
        <v>70</v>
      </c>
      <c r="F31" s="4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2"/>
    </row>
    <row r="32" spans="1:23" ht="15.5" x14ac:dyDescent="0.35">
      <c r="A32" s="68">
        <v>22</v>
      </c>
      <c r="B32" s="70">
        <v>170101130031</v>
      </c>
      <c r="C32" s="72">
        <v>56</v>
      </c>
      <c r="D32" s="72"/>
      <c r="E32" s="45">
        <v>62</v>
      </c>
      <c r="F32" s="4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2"/>
    </row>
    <row r="33" spans="1:23" ht="15.5" x14ac:dyDescent="0.35">
      <c r="A33" s="68">
        <v>23</v>
      </c>
      <c r="B33" s="70">
        <v>170101130035</v>
      </c>
      <c r="C33" s="72">
        <v>62</v>
      </c>
      <c r="D33" s="72"/>
      <c r="E33" s="45">
        <v>62</v>
      </c>
      <c r="F33" s="4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sqref="A1:W53"/>
    </sheetView>
  </sheetViews>
  <sheetFormatPr defaultRowHeight="14.5" x14ac:dyDescent="0.35"/>
  <sheetData>
    <row r="1" spans="1:23" x14ac:dyDescent="0.35">
      <c r="A1" s="115" t="s">
        <v>0</v>
      </c>
      <c r="B1" s="116"/>
      <c r="C1" s="116"/>
      <c r="D1" s="116"/>
      <c r="E1" s="116"/>
      <c r="F1" s="1"/>
      <c r="G1" s="117"/>
      <c r="H1" s="117"/>
      <c r="I1" s="117"/>
      <c r="J1" s="117"/>
      <c r="K1" s="117"/>
      <c r="L1" s="117"/>
      <c r="M1" s="117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5">
      <c r="A2" s="115" t="s">
        <v>1</v>
      </c>
      <c r="B2" s="116"/>
      <c r="C2" s="116"/>
      <c r="D2" s="116"/>
      <c r="E2" s="116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2.5" x14ac:dyDescent="0.35">
      <c r="A3" s="115" t="s">
        <v>77</v>
      </c>
      <c r="B3" s="116"/>
      <c r="C3" s="116"/>
      <c r="D3" s="116"/>
      <c r="E3" s="116"/>
      <c r="F3" s="3"/>
      <c r="G3" s="4" t="s">
        <v>4</v>
      </c>
      <c r="H3" s="5"/>
      <c r="I3" s="7" t="s">
        <v>5</v>
      </c>
      <c r="J3" s="2"/>
      <c r="K3" s="8" t="s">
        <v>6</v>
      </c>
      <c r="L3" s="8" t="s">
        <v>7</v>
      </c>
      <c r="M3" s="2"/>
      <c r="N3" s="8" t="s">
        <v>8</v>
      </c>
      <c r="O3" s="118" t="s">
        <v>9</v>
      </c>
      <c r="P3" s="118"/>
      <c r="Q3" s="118"/>
      <c r="R3" s="118"/>
      <c r="S3" s="118"/>
      <c r="T3" s="118"/>
      <c r="U3" s="118"/>
      <c r="V3" s="118"/>
      <c r="W3" s="118"/>
    </row>
    <row r="4" spans="1:23" ht="21" x14ac:dyDescent="0.35">
      <c r="A4" s="115" t="s">
        <v>78</v>
      </c>
      <c r="B4" s="116"/>
      <c r="C4" s="116"/>
      <c r="D4" s="116"/>
      <c r="E4" s="116"/>
      <c r="F4" s="3"/>
      <c r="G4" s="4" t="s">
        <v>11</v>
      </c>
      <c r="H4" s="5"/>
      <c r="I4" s="6"/>
      <c r="J4" s="2"/>
      <c r="K4" s="9" t="s">
        <v>12</v>
      </c>
      <c r="L4" s="9">
        <v>3</v>
      </c>
      <c r="M4" s="2"/>
      <c r="N4" s="10">
        <v>3</v>
      </c>
      <c r="O4" s="118"/>
      <c r="P4" s="118"/>
      <c r="Q4" s="118"/>
      <c r="R4" s="118"/>
      <c r="S4" s="118"/>
      <c r="T4" s="118"/>
      <c r="U4" s="118"/>
      <c r="V4" s="118"/>
      <c r="W4" s="118"/>
    </row>
    <row r="5" spans="1:23" ht="21" x14ac:dyDescent="0.35">
      <c r="A5" s="115" t="s">
        <v>79</v>
      </c>
      <c r="B5" s="116"/>
      <c r="C5" s="116"/>
      <c r="D5" s="116"/>
      <c r="E5" s="116"/>
      <c r="F5" s="3"/>
      <c r="G5" s="4" t="s">
        <v>14</v>
      </c>
      <c r="H5" s="11">
        <f>D10</f>
        <v>97.674418604651152</v>
      </c>
      <c r="I5" s="6"/>
      <c r="J5" s="2"/>
      <c r="K5" s="12" t="s">
        <v>15</v>
      </c>
      <c r="L5" s="12">
        <v>2</v>
      </c>
      <c r="M5" s="2"/>
      <c r="N5" s="13">
        <v>2</v>
      </c>
      <c r="O5" s="118"/>
      <c r="P5" s="118"/>
      <c r="Q5" s="118"/>
      <c r="R5" s="118"/>
      <c r="S5" s="118"/>
      <c r="T5" s="118"/>
      <c r="U5" s="118"/>
      <c r="V5" s="118"/>
      <c r="W5" s="118"/>
    </row>
    <row r="6" spans="1:23" ht="21" x14ac:dyDescent="0.35">
      <c r="B6" s="14" t="s">
        <v>16</v>
      </c>
      <c r="C6" s="48" t="s">
        <v>17</v>
      </c>
      <c r="D6" s="16">
        <f>COUNTA(C11:C111)</f>
        <v>43</v>
      </c>
      <c r="E6" s="48" t="s">
        <v>18</v>
      </c>
      <c r="F6" s="16">
        <f>COUNTA(E11:E111)</f>
        <v>43</v>
      </c>
      <c r="G6" s="4" t="s">
        <v>19</v>
      </c>
      <c r="H6" s="17">
        <f>F10</f>
        <v>93.023255813953483</v>
      </c>
      <c r="I6" s="6"/>
      <c r="J6" s="2"/>
      <c r="K6" s="18" t="s">
        <v>20</v>
      </c>
      <c r="L6" s="18">
        <v>1</v>
      </c>
      <c r="M6" s="2"/>
      <c r="N6" s="19">
        <v>1</v>
      </c>
      <c r="O6" s="118"/>
      <c r="P6" s="118"/>
      <c r="Q6" s="118"/>
      <c r="R6" s="118"/>
      <c r="S6" s="118"/>
      <c r="T6" s="118"/>
      <c r="U6" s="118"/>
      <c r="V6" s="118"/>
      <c r="W6" s="118"/>
    </row>
    <row r="7" spans="1:23" ht="58" x14ac:dyDescent="0.35">
      <c r="B7" s="14" t="s">
        <v>21</v>
      </c>
      <c r="C7" s="21" t="s">
        <v>22</v>
      </c>
      <c r="D7" s="21"/>
      <c r="E7" s="21" t="s">
        <v>22</v>
      </c>
      <c r="F7" s="21"/>
      <c r="G7" s="22" t="s">
        <v>23</v>
      </c>
      <c r="H7" s="23">
        <f>AVERAGE(H5:H6)</f>
        <v>95.348837209302317</v>
      </c>
      <c r="I7" s="24">
        <v>0.6</v>
      </c>
      <c r="J7" s="2"/>
      <c r="K7" s="25" t="s">
        <v>24</v>
      </c>
      <c r="L7" s="25">
        <v>0</v>
      </c>
      <c r="M7" s="2"/>
      <c r="N7" s="26"/>
      <c r="O7" s="118"/>
      <c r="P7" s="118"/>
      <c r="Q7" s="118"/>
      <c r="R7" s="118"/>
      <c r="S7" s="118"/>
      <c r="T7" s="118"/>
      <c r="U7" s="118"/>
      <c r="V7" s="118"/>
      <c r="W7" s="118"/>
    </row>
    <row r="8" spans="1:23" x14ac:dyDescent="0.35">
      <c r="B8" s="14" t="s">
        <v>25</v>
      </c>
      <c r="C8" s="21" t="s">
        <v>26</v>
      </c>
      <c r="D8" s="21">
        <f>(0.55*C10)</f>
        <v>27.500000000000004</v>
      </c>
      <c r="E8" s="21" t="s">
        <v>27</v>
      </c>
      <c r="F8" s="21">
        <f>(0.55*E10)</f>
        <v>27.500000000000004</v>
      </c>
      <c r="G8" s="22" t="s">
        <v>28</v>
      </c>
      <c r="H8" s="4" t="s">
        <v>29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5">
      <c r="B9" s="14" t="s">
        <v>30</v>
      </c>
      <c r="C9" s="21" t="s">
        <v>64</v>
      </c>
      <c r="D9" s="21">
        <f>COUNTIF(C11:C100,"&gt;="&amp;D8)</f>
        <v>42</v>
      </c>
      <c r="E9" s="21" t="s">
        <v>64</v>
      </c>
      <c r="F9" s="21">
        <f>COUNTIF(E11:E100,"&gt;="&amp;F8)</f>
        <v>40</v>
      </c>
      <c r="G9" s="27"/>
      <c r="H9" s="28"/>
      <c r="I9" s="2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5" x14ac:dyDescent="0.35">
      <c r="A10" s="27"/>
      <c r="B10" s="14" t="s">
        <v>32</v>
      </c>
      <c r="C10" s="21">
        <v>50</v>
      </c>
      <c r="D10" s="21">
        <f>(D9/D6)*100</f>
        <v>97.674418604651152</v>
      </c>
      <c r="E10" s="49">
        <v>50</v>
      </c>
      <c r="F10" s="21">
        <f>(F9/F6)*100</f>
        <v>93.023255813953483</v>
      </c>
      <c r="G10" s="30"/>
      <c r="H10" s="31" t="s">
        <v>33</v>
      </c>
      <c r="I10" s="31" t="s">
        <v>34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44</v>
      </c>
      <c r="T10" s="32" t="s">
        <v>45</v>
      </c>
      <c r="U10" s="32" t="s">
        <v>46</v>
      </c>
      <c r="V10" s="32" t="s">
        <v>47</v>
      </c>
      <c r="W10" s="2"/>
    </row>
    <row r="11" spans="1:23" ht="15.5" x14ac:dyDescent="0.35">
      <c r="A11" s="27">
        <v>1</v>
      </c>
      <c r="B11" s="33">
        <v>170301130001</v>
      </c>
      <c r="C11" s="63">
        <v>46</v>
      </c>
      <c r="D11" s="63"/>
      <c r="E11" s="63">
        <v>37</v>
      </c>
      <c r="F11" s="64"/>
      <c r="G11" s="36" t="s">
        <v>48</v>
      </c>
      <c r="H11" s="4">
        <v>3</v>
      </c>
      <c r="I11" s="4">
        <v>3</v>
      </c>
      <c r="J11" s="6">
        <v>3</v>
      </c>
      <c r="K11" s="6">
        <v>0</v>
      </c>
      <c r="L11" s="4">
        <v>3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2</v>
      </c>
      <c r="U11" s="6">
        <v>0</v>
      </c>
      <c r="V11" s="6">
        <v>3</v>
      </c>
      <c r="W11" s="2"/>
    </row>
    <row r="12" spans="1:23" ht="15.5" x14ac:dyDescent="0.35">
      <c r="A12" s="27">
        <v>2</v>
      </c>
      <c r="B12" s="33">
        <v>170301130002</v>
      </c>
      <c r="C12" s="63">
        <v>42</v>
      </c>
      <c r="D12" s="63"/>
      <c r="E12" s="63">
        <v>29</v>
      </c>
      <c r="F12" s="64"/>
      <c r="G12" s="36" t="s">
        <v>49</v>
      </c>
      <c r="H12" s="52">
        <v>3</v>
      </c>
      <c r="I12" s="52">
        <v>3</v>
      </c>
      <c r="J12" s="6">
        <v>3</v>
      </c>
      <c r="K12" s="6">
        <v>0</v>
      </c>
      <c r="L12" s="52">
        <v>3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2</v>
      </c>
      <c r="U12" s="6">
        <v>0</v>
      </c>
      <c r="V12" s="6">
        <v>2</v>
      </c>
      <c r="W12" s="2"/>
    </row>
    <row r="13" spans="1:23" ht="15.5" x14ac:dyDescent="0.35">
      <c r="A13" s="27">
        <v>3</v>
      </c>
      <c r="B13" s="33">
        <v>170301130003</v>
      </c>
      <c r="C13" s="63">
        <v>34</v>
      </c>
      <c r="D13" s="63"/>
      <c r="E13" s="63">
        <v>29</v>
      </c>
      <c r="F13" s="64"/>
      <c r="G13" s="37" t="s">
        <v>51</v>
      </c>
      <c r="H13" s="38">
        <f>AVERAGE(H11:H12)</f>
        <v>3</v>
      </c>
      <c r="I13" s="38" t="e">
        <f>AVERAGE(#REF!)</f>
        <v>#REF!</v>
      </c>
      <c r="J13" s="38">
        <f t="shared" ref="J13:V13" si="0">AVERAGE(J11:J12)</f>
        <v>3</v>
      </c>
      <c r="K13" s="38">
        <f t="shared" si="0"/>
        <v>0</v>
      </c>
      <c r="L13" s="38">
        <f t="shared" si="0"/>
        <v>3</v>
      </c>
      <c r="M13" s="38">
        <f t="shared" si="0"/>
        <v>0</v>
      </c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2</v>
      </c>
      <c r="U13" s="38">
        <f t="shared" si="0"/>
        <v>0</v>
      </c>
      <c r="V13" s="38">
        <f t="shared" si="0"/>
        <v>2.5</v>
      </c>
      <c r="W13" s="2"/>
    </row>
    <row r="14" spans="1:23" ht="15.5" x14ac:dyDescent="0.35">
      <c r="A14" s="27">
        <v>4</v>
      </c>
      <c r="B14" s="33">
        <v>170301130004</v>
      </c>
      <c r="C14" s="63">
        <v>48</v>
      </c>
      <c r="D14" s="63"/>
      <c r="E14" s="63">
        <v>47</v>
      </c>
      <c r="F14" s="64"/>
      <c r="G14" s="39" t="s">
        <v>52</v>
      </c>
      <c r="H14" s="40">
        <f>(56.25*H13)/100</f>
        <v>1.6875</v>
      </c>
      <c r="I14" s="40" t="e">
        <f t="shared" ref="I14:V14" si="1">(56.25*I13)/100</f>
        <v>#REF!</v>
      </c>
      <c r="J14" s="40">
        <f t="shared" si="1"/>
        <v>1.6875</v>
      </c>
      <c r="K14" s="40">
        <f t="shared" si="1"/>
        <v>0</v>
      </c>
      <c r="L14" s="40">
        <f t="shared" si="1"/>
        <v>1.6875</v>
      </c>
      <c r="M14" s="40">
        <f t="shared" si="1"/>
        <v>0</v>
      </c>
      <c r="N14" s="40">
        <f>(56.25*N13)/100</f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38">
        <f>AVERAGE(S12:S12)</f>
        <v>0</v>
      </c>
      <c r="T14" s="38">
        <f>AVERAGE(T12:T12)</f>
        <v>2</v>
      </c>
      <c r="U14" s="40">
        <f t="shared" si="1"/>
        <v>0</v>
      </c>
      <c r="V14" s="40">
        <f t="shared" si="1"/>
        <v>1.40625</v>
      </c>
      <c r="W14" s="2"/>
    </row>
    <row r="15" spans="1:23" x14ac:dyDescent="0.35">
      <c r="A15" s="27">
        <v>5</v>
      </c>
      <c r="B15" s="33">
        <v>170301130005</v>
      </c>
      <c r="C15" s="63">
        <v>36</v>
      </c>
      <c r="D15" s="63"/>
      <c r="E15" s="63">
        <v>27</v>
      </c>
      <c r="F15" s="64"/>
      <c r="G15" s="2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35">
      <c r="A16" s="27">
        <v>6</v>
      </c>
      <c r="B16" s="33">
        <v>170301130006</v>
      </c>
      <c r="C16" s="63">
        <v>42</v>
      </c>
      <c r="D16" s="63"/>
      <c r="E16" s="63">
        <v>39</v>
      </c>
      <c r="F16" s="64"/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5">
      <c r="A17" s="27">
        <v>7</v>
      </c>
      <c r="B17" s="33">
        <v>170301130008</v>
      </c>
      <c r="C17" s="63">
        <v>38</v>
      </c>
      <c r="D17" s="63"/>
      <c r="E17" s="63">
        <v>38</v>
      </c>
      <c r="F17" s="64"/>
      <c r="G17" s="2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5">
      <c r="A18" s="27">
        <v>8</v>
      </c>
      <c r="B18" s="33">
        <v>170301130010</v>
      </c>
      <c r="C18" s="63">
        <v>36</v>
      </c>
      <c r="D18" s="63"/>
      <c r="E18" s="63">
        <v>34</v>
      </c>
      <c r="F18" s="64"/>
      <c r="G18" s="2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5">
      <c r="A19" s="27">
        <v>9</v>
      </c>
      <c r="B19" s="33">
        <v>170301130011</v>
      </c>
      <c r="C19" s="63">
        <v>35</v>
      </c>
      <c r="D19" s="63"/>
      <c r="E19" s="63">
        <v>37</v>
      </c>
      <c r="F19" s="64"/>
      <c r="G19" s="2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5">
      <c r="A20" s="27">
        <v>10</v>
      </c>
      <c r="B20" s="33">
        <v>170301130012</v>
      </c>
      <c r="C20" s="63">
        <v>41</v>
      </c>
      <c r="D20" s="63"/>
      <c r="E20" s="63">
        <v>43</v>
      </c>
      <c r="F20" s="64"/>
      <c r="G20" s="27"/>
      <c r="H20" s="2"/>
      <c r="I20" s="2"/>
      <c r="J20" s="28"/>
      <c r="K20" s="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5">
      <c r="A21" s="27">
        <v>11</v>
      </c>
      <c r="B21" s="33">
        <v>170301130013</v>
      </c>
      <c r="C21" s="63">
        <v>34</v>
      </c>
      <c r="D21" s="63"/>
      <c r="E21" s="63">
        <v>42</v>
      </c>
      <c r="F21" s="64"/>
      <c r="G21" s="27"/>
      <c r="H21" s="41"/>
      <c r="I21" s="114"/>
      <c r="J21" s="114"/>
      <c r="K21" s="2"/>
      <c r="L21" s="2"/>
      <c r="M21" s="28"/>
      <c r="N21" s="28"/>
      <c r="O21" s="28"/>
      <c r="P21" s="28"/>
      <c r="Q21" s="28"/>
      <c r="R21" s="2"/>
      <c r="S21" s="2"/>
      <c r="T21" s="2"/>
      <c r="U21" s="2"/>
      <c r="V21" s="2"/>
      <c r="W21" s="2"/>
    </row>
    <row r="22" spans="1:23" x14ac:dyDescent="0.35">
      <c r="A22" s="27">
        <v>12</v>
      </c>
      <c r="B22" s="33">
        <v>170301130014</v>
      </c>
      <c r="C22" s="63">
        <v>40</v>
      </c>
      <c r="D22" s="63"/>
      <c r="E22" s="63">
        <v>37</v>
      </c>
      <c r="F22" s="64"/>
      <c r="G22" s="27"/>
      <c r="H22" s="42"/>
      <c r="I22" s="43"/>
      <c r="J22" s="43"/>
      <c r="K22" s="2"/>
      <c r="L22" s="2"/>
      <c r="M22" s="28"/>
      <c r="N22" s="28"/>
      <c r="O22" s="28"/>
      <c r="P22" s="28"/>
      <c r="Q22" s="28"/>
      <c r="R22" s="2"/>
      <c r="S22" s="2"/>
      <c r="T22" s="2"/>
      <c r="U22" s="2"/>
      <c r="V22" s="2"/>
      <c r="W22" s="2"/>
    </row>
    <row r="23" spans="1:23" x14ac:dyDescent="0.35">
      <c r="A23" s="27">
        <v>13</v>
      </c>
      <c r="B23" s="33">
        <v>170301130015</v>
      </c>
      <c r="C23" s="63">
        <v>46</v>
      </c>
      <c r="D23" s="63"/>
      <c r="E23" s="63">
        <v>38</v>
      </c>
      <c r="F23" s="64"/>
      <c r="G23" s="27"/>
      <c r="H23" s="27"/>
      <c r="I23" s="2"/>
      <c r="J23" s="2"/>
      <c r="K23" s="2"/>
      <c r="L23" s="2"/>
      <c r="M23" s="2"/>
      <c r="N23" s="28"/>
      <c r="O23" s="28"/>
      <c r="P23" s="28"/>
      <c r="Q23" s="28"/>
      <c r="R23" s="28"/>
      <c r="S23" s="2"/>
      <c r="T23" s="2"/>
      <c r="U23" s="2"/>
      <c r="V23" s="2"/>
      <c r="W23" s="2"/>
    </row>
    <row r="24" spans="1:23" x14ac:dyDescent="0.35">
      <c r="A24" s="27">
        <v>14</v>
      </c>
      <c r="B24" s="33">
        <v>170301130019</v>
      </c>
      <c r="C24" s="63">
        <v>36</v>
      </c>
      <c r="D24" s="63"/>
      <c r="E24" s="63">
        <v>39</v>
      </c>
      <c r="F24" s="64"/>
      <c r="G24" s="27"/>
      <c r="H24" s="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"/>
    </row>
    <row r="25" spans="1:23" ht="15.5" x14ac:dyDescent="0.35">
      <c r="A25" s="27">
        <v>15</v>
      </c>
      <c r="B25" s="33">
        <v>170301131020</v>
      </c>
      <c r="C25" s="63">
        <v>34</v>
      </c>
      <c r="D25" s="63"/>
      <c r="E25" s="63">
        <v>41</v>
      </c>
      <c r="F25" s="64"/>
      <c r="G25" s="4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"/>
    </row>
    <row r="26" spans="1:23" ht="15.5" x14ac:dyDescent="0.35">
      <c r="A26" s="27">
        <v>16</v>
      </c>
      <c r="B26" s="33">
        <v>170301131021</v>
      </c>
      <c r="C26" s="63">
        <v>38</v>
      </c>
      <c r="D26" s="63"/>
      <c r="E26" s="63">
        <v>35</v>
      </c>
      <c r="F26" s="64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"/>
    </row>
    <row r="27" spans="1:23" ht="15.5" x14ac:dyDescent="0.35">
      <c r="A27" s="27">
        <v>17</v>
      </c>
      <c r="B27" s="33">
        <v>170301131022</v>
      </c>
      <c r="C27" s="63">
        <v>34</v>
      </c>
      <c r="D27" s="63"/>
      <c r="E27" s="63">
        <v>35</v>
      </c>
      <c r="F27" s="64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2"/>
    </row>
    <row r="28" spans="1:23" ht="15.5" x14ac:dyDescent="0.35">
      <c r="A28" s="27">
        <v>18</v>
      </c>
      <c r="B28" s="33">
        <v>170301131023</v>
      </c>
      <c r="C28" s="55">
        <v>0</v>
      </c>
      <c r="D28" s="55"/>
      <c r="E28" s="55">
        <v>0</v>
      </c>
      <c r="F28" s="56"/>
      <c r="G28" s="44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</row>
    <row r="29" spans="1:23" ht="15.5" x14ac:dyDescent="0.35">
      <c r="A29" s="27">
        <v>19</v>
      </c>
      <c r="B29" s="33">
        <v>170101130001</v>
      </c>
      <c r="C29" s="55">
        <v>44</v>
      </c>
      <c r="D29" s="55"/>
      <c r="E29" s="55">
        <v>32</v>
      </c>
      <c r="F29" s="56"/>
      <c r="G29" s="44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2"/>
    </row>
    <row r="30" spans="1:23" ht="15.5" x14ac:dyDescent="0.35">
      <c r="A30" s="27">
        <v>20</v>
      </c>
      <c r="B30" s="33">
        <v>170101130003</v>
      </c>
      <c r="C30" s="55">
        <v>45</v>
      </c>
      <c r="D30" s="55"/>
      <c r="E30" s="55">
        <v>35</v>
      </c>
      <c r="F30" s="56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2"/>
    </row>
    <row r="31" spans="1:23" ht="15.5" x14ac:dyDescent="0.35">
      <c r="A31" s="27">
        <v>21</v>
      </c>
      <c r="B31" s="33">
        <v>170101130004</v>
      </c>
      <c r="C31" s="55">
        <v>46</v>
      </c>
      <c r="D31" s="55"/>
      <c r="E31" s="55">
        <v>34</v>
      </c>
      <c r="F31" s="56"/>
      <c r="G31" s="44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2"/>
    </row>
    <row r="32" spans="1:23" ht="15.5" x14ac:dyDescent="0.35">
      <c r="A32" s="27">
        <v>22</v>
      </c>
      <c r="B32" s="33">
        <v>170101130007</v>
      </c>
      <c r="C32" s="55">
        <v>46</v>
      </c>
      <c r="D32" s="55"/>
      <c r="E32" s="55">
        <v>35</v>
      </c>
      <c r="F32" s="56"/>
      <c r="G32" s="4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2"/>
    </row>
    <row r="33" spans="1:23" ht="15.5" x14ac:dyDescent="0.35">
      <c r="A33" s="27">
        <v>23</v>
      </c>
      <c r="B33" s="33">
        <v>170101130008</v>
      </c>
      <c r="C33" s="55">
        <v>44</v>
      </c>
      <c r="D33" s="55"/>
      <c r="E33" s="55">
        <v>36</v>
      </c>
      <c r="F33" s="56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2"/>
    </row>
    <row r="34" spans="1:23" ht="15.5" x14ac:dyDescent="0.35">
      <c r="A34" s="27">
        <v>24</v>
      </c>
      <c r="B34" s="33">
        <v>170101130009</v>
      </c>
      <c r="C34" s="55">
        <v>43</v>
      </c>
      <c r="D34" s="55"/>
      <c r="E34" s="55">
        <v>41</v>
      </c>
      <c r="F34" s="56"/>
      <c r="G34" s="44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5">
      <c r="A35" s="27">
        <v>25</v>
      </c>
      <c r="B35" s="33">
        <v>170101130011</v>
      </c>
      <c r="C35" s="55">
        <v>42</v>
      </c>
      <c r="D35" s="55"/>
      <c r="E35" s="55">
        <v>35</v>
      </c>
      <c r="F35" s="5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2"/>
    </row>
    <row r="36" spans="1:23" x14ac:dyDescent="0.35">
      <c r="A36" s="27">
        <v>26</v>
      </c>
      <c r="B36" s="33">
        <v>170101130012</v>
      </c>
      <c r="C36" s="55">
        <v>41</v>
      </c>
      <c r="D36" s="55"/>
      <c r="E36" s="55">
        <v>33</v>
      </c>
      <c r="F36" s="56"/>
      <c r="G36" s="2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35">
      <c r="A37" s="27">
        <v>27</v>
      </c>
      <c r="B37" s="33">
        <v>170101130013</v>
      </c>
      <c r="C37" s="55">
        <v>44</v>
      </c>
      <c r="D37" s="55"/>
      <c r="E37" s="55">
        <v>36</v>
      </c>
      <c r="F37" s="56"/>
      <c r="G37" s="2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5" x14ac:dyDescent="0.35">
      <c r="A38" s="27">
        <v>28</v>
      </c>
      <c r="B38" s="33">
        <v>170101130014</v>
      </c>
      <c r="C38" s="55">
        <v>44</v>
      </c>
      <c r="D38" s="55"/>
      <c r="E38" s="55">
        <v>38</v>
      </c>
      <c r="F38" s="56"/>
      <c r="G38" s="44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2"/>
    </row>
    <row r="39" spans="1:23" ht="15.5" x14ac:dyDescent="0.35">
      <c r="A39" s="27">
        <v>29</v>
      </c>
      <c r="B39" s="33">
        <v>170101130015</v>
      </c>
      <c r="C39" s="55">
        <v>44</v>
      </c>
      <c r="D39" s="55"/>
      <c r="E39" s="55">
        <v>32</v>
      </c>
      <c r="F39" s="56"/>
      <c r="G39" s="44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2"/>
    </row>
    <row r="40" spans="1:23" ht="15.5" x14ac:dyDescent="0.35">
      <c r="A40" s="27">
        <v>30</v>
      </c>
      <c r="B40" s="33">
        <v>170101130016</v>
      </c>
      <c r="C40" s="55">
        <v>41</v>
      </c>
      <c r="D40" s="55"/>
      <c r="E40" s="55">
        <v>34</v>
      </c>
      <c r="F40" s="56"/>
      <c r="G40" s="44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2"/>
    </row>
    <row r="41" spans="1:23" ht="15.5" x14ac:dyDescent="0.35">
      <c r="A41" s="27">
        <v>31</v>
      </c>
      <c r="B41" s="33">
        <v>170101130017</v>
      </c>
      <c r="C41" s="55">
        <v>48</v>
      </c>
      <c r="D41" s="55"/>
      <c r="E41" s="55">
        <v>39</v>
      </c>
      <c r="F41" s="56"/>
      <c r="G41" s="44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2"/>
    </row>
    <row r="42" spans="1:23" ht="15.5" x14ac:dyDescent="0.35">
      <c r="A42" s="27">
        <v>32</v>
      </c>
      <c r="B42" s="33">
        <v>170101130018</v>
      </c>
      <c r="C42" s="55">
        <v>48</v>
      </c>
      <c r="D42" s="55"/>
      <c r="E42" s="55">
        <v>43</v>
      </c>
      <c r="F42" s="56"/>
      <c r="G42" s="44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2"/>
    </row>
    <row r="43" spans="1:23" ht="15.5" x14ac:dyDescent="0.35">
      <c r="A43" s="27">
        <v>33</v>
      </c>
      <c r="B43" s="33">
        <v>170101130025</v>
      </c>
      <c r="C43" s="55">
        <v>45</v>
      </c>
      <c r="D43" s="55"/>
      <c r="E43" s="55">
        <v>34</v>
      </c>
      <c r="F43" s="56"/>
      <c r="G43" s="44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2"/>
    </row>
    <row r="44" spans="1:23" ht="15.5" x14ac:dyDescent="0.35">
      <c r="A44" s="27">
        <v>34</v>
      </c>
      <c r="B44" s="33">
        <v>170101130026</v>
      </c>
      <c r="C44" s="55">
        <v>45</v>
      </c>
      <c r="D44" s="55"/>
      <c r="E44" s="55">
        <v>40</v>
      </c>
      <c r="F44" s="56"/>
      <c r="G44" s="44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2"/>
    </row>
    <row r="45" spans="1:23" ht="15.5" x14ac:dyDescent="0.35">
      <c r="A45" s="27">
        <v>35</v>
      </c>
      <c r="B45" s="33">
        <v>170101130028</v>
      </c>
      <c r="C45" s="55">
        <v>40</v>
      </c>
      <c r="D45" s="55"/>
      <c r="E45" s="55">
        <v>34</v>
      </c>
      <c r="F45" s="56"/>
      <c r="G45" s="44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2"/>
    </row>
    <row r="46" spans="1:23" ht="15.5" x14ac:dyDescent="0.35">
      <c r="A46" s="27">
        <v>36</v>
      </c>
      <c r="B46" s="33">
        <v>170101130029</v>
      </c>
      <c r="C46" s="55">
        <v>42</v>
      </c>
      <c r="D46" s="55"/>
      <c r="E46" s="55">
        <v>31</v>
      </c>
      <c r="F46" s="56"/>
      <c r="G46" s="44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2"/>
    </row>
    <row r="47" spans="1:23" ht="15.5" x14ac:dyDescent="0.35">
      <c r="A47" s="27">
        <v>37</v>
      </c>
      <c r="B47" s="33">
        <v>170101130031</v>
      </c>
      <c r="C47" s="55">
        <v>43</v>
      </c>
      <c r="D47" s="55"/>
      <c r="E47" s="55">
        <v>33</v>
      </c>
      <c r="F47" s="56"/>
      <c r="G47" s="44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2"/>
    </row>
    <row r="48" spans="1:23" ht="15.5" x14ac:dyDescent="0.35">
      <c r="A48" s="27">
        <v>38</v>
      </c>
      <c r="B48" s="33">
        <v>170101130032</v>
      </c>
      <c r="C48" s="55">
        <v>42</v>
      </c>
      <c r="D48" s="55"/>
      <c r="E48" s="55">
        <v>36</v>
      </c>
      <c r="F48" s="56"/>
      <c r="G48" s="44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2"/>
    </row>
    <row r="49" spans="1:23" x14ac:dyDescent="0.35">
      <c r="A49" s="27">
        <v>39</v>
      </c>
      <c r="B49" s="33">
        <v>170101130033</v>
      </c>
      <c r="C49" s="55">
        <v>39</v>
      </c>
      <c r="D49" s="55"/>
      <c r="E49" s="55">
        <v>27</v>
      </c>
      <c r="F49" s="56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2"/>
    </row>
    <row r="50" spans="1:23" x14ac:dyDescent="0.35">
      <c r="A50" s="27">
        <v>40</v>
      </c>
      <c r="B50" s="33">
        <v>170101130035</v>
      </c>
      <c r="C50" s="55">
        <v>43</v>
      </c>
      <c r="D50" s="55"/>
      <c r="E50" s="55">
        <v>37</v>
      </c>
      <c r="F50" s="56"/>
      <c r="G50" s="2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35">
      <c r="A51" s="27">
        <v>41</v>
      </c>
      <c r="B51" s="33">
        <v>170101130036</v>
      </c>
      <c r="C51" s="55">
        <v>37</v>
      </c>
      <c r="D51" s="55"/>
      <c r="E51" s="55">
        <v>33</v>
      </c>
      <c r="F51" s="56"/>
      <c r="G51" s="2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5" x14ac:dyDescent="0.35">
      <c r="A52" s="27">
        <v>42</v>
      </c>
      <c r="B52" s="33">
        <v>170101130037</v>
      </c>
      <c r="C52" s="55">
        <v>39</v>
      </c>
      <c r="D52" s="55"/>
      <c r="E52" s="55">
        <v>36</v>
      </c>
      <c r="F52" s="56"/>
      <c r="G52" s="44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2"/>
    </row>
    <row r="53" spans="1:23" ht="15.5" x14ac:dyDescent="0.35">
      <c r="A53" s="27">
        <v>43</v>
      </c>
      <c r="B53" s="33">
        <v>170101130038</v>
      </c>
      <c r="C53" s="55">
        <v>47</v>
      </c>
      <c r="D53" s="55"/>
      <c r="E53" s="55">
        <v>41</v>
      </c>
      <c r="F53" s="56"/>
      <c r="G53" s="44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76</vt:i4>
      </vt:variant>
    </vt:vector>
  </HeadingPairs>
  <TitlesOfParts>
    <vt:vector size="76" baseType="lpstr">
      <vt:lpstr>5GMobileComm</vt:lpstr>
      <vt:lpstr>Acct&amp;Finance1</vt:lpstr>
      <vt:lpstr>ACS1</vt:lpstr>
      <vt:lpstr>AEC</vt:lpstr>
      <vt:lpstr>AEC_Lab</vt:lpstr>
      <vt:lpstr>AEM</vt:lpstr>
      <vt:lpstr>Antenna&amp;WP</vt:lpstr>
      <vt:lpstr>Antenna&amp;Mnfc</vt:lpstr>
      <vt:lpstr>APBSD</vt:lpstr>
      <vt:lpstr>BEELab</vt:lpstr>
      <vt:lpstr>BEE</vt:lpstr>
      <vt:lpstr>BELLab</vt:lpstr>
      <vt:lpstr>BEL</vt:lpstr>
      <vt:lpstr>BasicMech&amp;PropofMatter</vt:lpstr>
      <vt:lpstr>BEaContb</vt:lpstr>
      <vt:lpstr>BussinessComm</vt:lpstr>
      <vt:lpstr>CellSite&amp;BTS</vt:lpstr>
      <vt:lpstr>CommPracLab1</vt:lpstr>
      <vt:lpstr>CommPracLabII</vt:lpstr>
      <vt:lpstr>ComplxAnalysis</vt:lpstr>
      <vt:lpstr>ComptVision</vt:lpstr>
      <vt:lpstr>ControlSysEngg</vt:lpstr>
      <vt:lpstr>CreativeWritting</vt:lpstr>
      <vt:lpstr>DAVP</vt:lpstr>
      <vt:lpstr>DCS</vt:lpstr>
      <vt:lpstr>DiffEqn</vt:lpstr>
      <vt:lpstr>DECLab</vt:lpstr>
      <vt:lpstr>DEC</vt:lpstr>
      <vt:lpstr>DSDVerilog</vt:lpstr>
      <vt:lpstr>DIP</vt:lpstr>
      <vt:lpstr>DP</vt:lpstr>
      <vt:lpstr>DSC++</vt:lpstr>
      <vt:lpstr>DSP</vt:lpstr>
      <vt:lpstr>Economics</vt:lpstr>
      <vt:lpstr>ELBBB</vt:lpstr>
      <vt:lpstr>ELCWS-I</vt:lpstr>
      <vt:lpstr>ELCWS-II</vt:lpstr>
      <vt:lpstr>EmFT&amp;TL</vt:lpstr>
      <vt:lpstr>EmInterference&amp;Compatibilty</vt:lpstr>
      <vt:lpstr>English for Competition</vt:lpstr>
      <vt:lpstr>Environmental Science</vt:lpstr>
      <vt:lpstr>ESD</vt:lpstr>
      <vt:lpstr>ESDL</vt:lpstr>
      <vt:lpstr>FoundationInEnglish</vt:lpstr>
      <vt:lpstr>IIOA</vt:lpstr>
      <vt:lpstr>IT</vt:lpstr>
      <vt:lpstr>IT_En_Comm</vt:lpstr>
      <vt:lpstr>LA&amp;VC</vt:lpstr>
      <vt:lpstr>LSDevI</vt:lpstr>
      <vt:lpstr>LKDD</vt:lpstr>
      <vt:lpstr>LSDevII</vt:lpstr>
      <vt:lpstr>LSP</vt:lpstr>
      <vt:lpstr>MarktMng</vt:lpstr>
      <vt:lpstr>MATLAB_Elec</vt:lpstr>
      <vt:lpstr>Mw_Radar</vt:lpstr>
      <vt:lpstr>MLUP</vt:lpstr>
      <vt:lpstr>MobComm</vt:lpstr>
      <vt:lpstr>NwAS</vt:lpstr>
      <vt:lpstr>OOPS</vt:lpstr>
      <vt:lpstr>Optics&amp;OpFiber</vt:lpstr>
      <vt:lpstr>PDSM</vt:lpstr>
      <vt:lpstr>PersDevp</vt:lpstr>
      <vt:lpstr>PWComm</vt:lpstr>
      <vt:lpstr>Prog_C++</vt:lpstr>
      <vt:lpstr>Prog_C</vt:lpstr>
      <vt:lpstr>PythonProg</vt:lpstr>
      <vt:lpstr>RAROS</vt:lpstr>
      <vt:lpstr>RF_plan_Drive</vt:lpstr>
      <vt:lpstr>SatComm</vt:lpstr>
      <vt:lpstr>Sig&amp;Sys</vt:lpstr>
      <vt:lpstr>Sig&amp;SysLab</vt:lpstr>
      <vt:lpstr>SolarPVInstl</vt:lpstr>
      <vt:lpstr>SummerIntern</vt:lpstr>
      <vt:lpstr>Dymola</vt:lpstr>
      <vt:lpstr>VLSIDesign</vt:lpstr>
      <vt:lpstr>WirelessCommForIIOT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Chinmayee</dc:creator>
  <cp:lastModifiedBy>HP</cp:lastModifiedBy>
  <dcterms:created xsi:type="dcterms:W3CDTF">2015-06-05T18:17:20Z</dcterms:created>
  <dcterms:modified xsi:type="dcterms:W3CDTF">2022-12-16T11:03:06Z</dcterms:modified>
</cp:coreProperties>
</file>