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772b91da3567c7f/Desktop/COPO 2022/"/>
    </mc:Choice>
  </mc:AlternateContent>
  <xr:revisionPtr revIDLastSave="115" documentId="8_{E1989193-474A-4AF0-A54F-3DA068108964}" xr6:coauthVersionLast="47" xr6:coauthVersionMax="47" xr10:uidLastSave="{9B931503-55E9-4E49-92F2-96A849DCA026}"/>
  <bookViews>
    <workbookView xWindow="-110" yWindow="-110" windowWidth="19420" windowHeight="10300" firstSheet="31" activeTab="37" xr2:uid="{EB08E061-2DA6-4533-98D4-E1C10A234DD9}"/>
  </bookViews>
  <sheets>
    <sheet name="BBAR2101" sheetId="1" r:id="rId1"/>
    <sheet name="BBAR2102" sheetId="2" r:id="rId2"/>
    <sheet name="BBAR2103" sheetId="3" r:id="rId3"/>
    <sheet name="BBAR2104" sheetId="4" r:id="rId4"/>
    <sheet name="BBAR2105" sheetId="5" r:id="rId5"/>
    <sheet name="BBAR2201" sheetId="6" r:id="rId6"/>
    <sheet name="BBAR2202" sheetId="7" r:id="rId7"/>
    <sheet name="BBAR2203" sheetId="8" r:id="rId8"/>
    <sheet name="BBAR2204" sheetId="9" r:id="rId9"/>
    <sheet name="BBAR2205" sheetId="10" r:id="rId10"/>
    <sheet name="CUTM1191" sheetId="11" r:id="rId11"/>
    <sheet name="CUTM1221" sheetId="12" r:id="rId12"/>
    <sheet name="CUTM1222" sheetId="13" r:id="rId13"/>
    <sheet name="CUTM1223" sheetId="14" r:id="rId14"/>
    <sheet name="Sheet15" sheetId="15" r:id="rId15"/>
    <sheet name="BBAR1103" sheetId="16" r:id="rId16"/>
    <sheet name="BBAR1104" sheetId="17" r:id="rId17"/>
    <sheet name="BBAR1105" sheetId="18" r:id="rId18"/>
    <sheet name="BBAR1202" sheetId="19" r:id="rId19"/>
    <sheet name="BBAR1203" sheetId="20" r:id="rId20"/>
    <sheet name="BBAR1204" sheetId="21" r:id="rId21"/>
    <sheet name="CUTM1237" sheetId="22" r:id="rId22"/>
    <sheet name="CUTM1266" sheetId="23" r:id="rId23"/>
    <sheet name="CUTM1267" sheetId="24" r:id="rId24"/>
    <sheet name="CUTM1268" sheetId="25" r:id="rId25"/>
    <sheet name="CUTM1674" sheetId="26" r:id="rId26"/>
    <sheet name="CUTM2380" sheetId="27" r:id="rId27"/>
    <sheet name="CUTM2381" sheetId="28" r:id="rId28"/>
    <sheet name="MCDE0601" sheetId="29" r:id="rId29"/>
    <sheet name="MCDE0605" sheetId="30" r:id="rId30"/>
    <sheet name="MCDE0606" sheetId="31" r:id="rId31"/>
    <sheet name="MCFC0501" sheetId="32" r:id="rId32"/>
    <sheet name="MCFC0902" sheetId="33" r:id="rId33"/>
    <sheet name="MCFC1101" sheetId="34" r:id="rId34"/>
    <sheet name="PROFICIENCY" sheetId="35" r:id="rId35"/>
    <sheet name="CUTM1234" sheetId="36" r:id="rId36"/>
    <sheet name="CUTM1224" sheetId="37" r:id="rId37"/>
    <sheet name="BBAR1205" sheetId="38" r:id="rId3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8" i="38" l="1"/>
  <c r="O18" i="38"/>
  <c r="H18" i="38"/>
  <c r="T17" i="38"/>
  <c r="T18" i="38" s="1"/>
  <c r="S17" i="38"/>
  <c r="S18" i="38" s="1"/>
  <c r="R17" i="38"/>
  <c r="R18" i="38" s="1"/>
  <c r="Q17" i="38"/>
  <c r="Q18" i="38" s="1"/>
  <c r="P17" i="38"/>
  <c r="O17" i="38"/>
  <c r="N17" i="38"/>
  <c r="N18" i="38" s="1"/>
  <c r="M17" i="38"/>
  <c r="M18" i="38" s="1"/>
  <c r="L17" i="38"/>
  <c r="L18" i="38" s="1"/>
  <c r="K17" i="38"/>
  <c r="K18" i="38" s="1"/>
  <c r="J17" i="38"/>
  <c r="J18" i="38" s="1"/>
  <c r="I17" i="38"/>
  <c r="I18" i="38" s="1"/>
  <c r="H17" i="38"/>
  <c r="F11" i="38"/>
  <c r="F12" i="38" s="1"/>
  <c r="H6" i="38" s="1"/>
  <c r="D11" i="38"/>
  <c r="D12" i="38" s="1"/>
  <c r="H5" i="38" s="1"/>
  <c r="F10" i="38"/>
  <c r="D10" i="38"/>
  <c r="Q18" i="37"/>
  <c r="P18" i="37"/>
  <c r="M18" i="37"/>
  <c r="I18" i="37"/>
  <c r="H18" i="37"/>
  <c r="T17" i="37"/>
  <c r="T18" i="37" s="1"/>
  <c r="S17" i="37"/>
  <c r="S18" i="37" s="1"/>
  <c r="R17" i="37"/>
  <c r="R18" i="37" s="1"/>
  <c r="Q17" i="37"/>
  <c r="P17" i="37"/>
  <c r="O17" i="37"/>
  <c r="O18" i="37" s="1"/>
  <c r="N17" i="37"/>
  <c r="N18" i="37" s="1"/>
  <c r="M17" i="37"/>
  <c r="L17" i="37"/>
  <c r="L18" i="37" s="1"/>
  <c r="K17" i="37"/>
  <c r="K18" i="37" s="1"/>
  <c r="J17" i="37"/>
  <c r="J18" i="37" s="1"/>
  <c r="I17" i="37"/>
  <c r="H17" i="37"/>
  <c r="F11" i="37"/>
  <c r="F12" i="37" s="1"/>
  <c r="H6" i="37" s="1"/>
  <c r="F10" i="37"/>
  <c r="D10" i="37"/>
  <c r="D11" i="37" s="1"/>
  <c r="D12" i="37" s="1"/>
  <c r="H5" i="37" s="1"/>
  <c r="H7" i="37" s="1"/>
  <c r="Q18" i="36"/>
  <c r="P18" i="36"/>
  <c r="N18" i="36"/>
  <c r="M18" i="36"/>
  <c r="I18" i="36"/>
  <c r="H18" i="36"/>
  <c r="T17" i="36"/>
  <c r="T18" i="36" s="1"/>
  <c r="S17" i="36"/>
  <c r="S18" i="36" s="1"/>
  <c r="R17" i="36"/>
  <c r="R18" i="36" s="1"/>
  <c r="Q17" i="36"/>
  <c r="P17" i="36"/>
  <c r="O17" i="36"/>
  <c r="O18" i="36" s="1"/>
  <c r="N17" i="36"/>
  <c r="M17" i="36"/>
  <c r="L17" i="36"/>
  <c r="L18" i="36" s="1"/>
  <c r="K17" i="36"/>
  <c r="K18" i="36" s="1"/>
  <c r="J17" i="36"/>
  <c r="J18" i="36" s="1"/>
  <c r="I17" i="36"/>
  <c r="H17" i="36"/>
  <c r="F10" i="36"/>
  <c r="F11" i="36" s="1"/>
  <c r="F12" i="36" s="1"/>
  <c r="H6" i="36" s="1"/>
  <c r="D10" i="36"/>
  <c r="D11" i="36" s="1"/>
  <c r="D12" i="36" s="1"/>
  <c r="H5" i="36" s="1"/>
  <c r="H7" i="36" s="1"/>
  <c r="Q18" i="35"/>
  <c r="P18" i="35"/>
  <c r="O18" i="35"/>
  <c r="I18" i="35"/>
  <c r="H18" i="35"/>
  <c r="T17" i="35"/>
  <c r="T18" i="35" s="1"/>
  <c r="S17" i="35"/>
  <c r="S18" i="35" s="1"/>
  <c r="R17" i="35"/>
  <c r="R18" i="35" s="1"/>
  <c r="Q17" i="35"/>
  <c r="P17" i="35"/>
  <c r="O17" i="35"/>
  <c r="N17" i="35"/>
  <c r="N18" i="35" s="1"/>
  <c r="M17" i="35"/>
  <c r="M18" i="35" s="1"/>
  <c r="L17" i="35"/>
  <c r="L18" i="35" s="1"/>
  <c r="K17" i="35"/>
  <c r="K18" i="35" s="1"/>
  <c r="J17" i="35"/>
  <c r="J18" i="35" s="1"/>
  <c r="I17" i="35"/>
  <c r="H17" i="35"/>
  <c r="F11" i="35"/>
  <c r="F12" i="35" s="1"/>
  <c r="H6" i="35" s="1"/>
  <c r="F10" i="35"/>
  <c r="D10" i="35"/>
  <c r="D11" i="35" s="1"/>
  <c r="D12" i="35" s="1"/>
  <c r="H5" i="35" s="1"/>
  <c r="H7" i="35" s="1"/>
  <c r="T18" i="34"/>
  <c r="Q18" i="34"/>
  <c r="P18" i="34"/>
  <c r="N18" i="34"/>
  <c r="M18" i="34"/>
  <c r="L18" i="34"/>
  <c r="I18" i="34"/>
  <c r="H18" i="34"/>
  <c r="T17" i="34"/>
  <c r="S17" i="34"/>
  <c r="S18" i="34" s="1"/>
  <c r="R17" i="34"/>
  <c r="R18" i="34" s="1"/>
  <c r="Q17" i="34"/>
  <c r="P17" i="34"/>
  <c r="O17" i="34"/>
  <c r="O18" i="34" s="1"/>
  <c r="N17" i="34"/>
  <c r="M17" i="34"/>
  <c r="L17" i="34"/>
  <c r="K17" i="34"/>
  <c r="K18" i="34" s="1"/>
  <c r="J17" i="34"/>
  <c r="J18" i="34" s="1"/>
  <c r="I17" i="34"/>
  <c r="H17" i="34"/>
  <c r="F10" i="34"/>
  <c r="F11" i="34" s="1"/>
  <c r="F12" i="34" s="1"/>
  <c r="H6" i="34" s="1"/>
  <c r="D10" i="34"/>
  <c r="D11" i="34" s="1"/>
  <c r="D12" i="34" s="1"/>
  <c r="H5" i="34" s="1"/>
  <c r="H7" i="34" s="1"/>
  <c r="T18" i="33"/>
  <c r="Q18" i="33"/>
  <c r="P18" i="33"/>
  <c r="O18" i="33"/>
  <c r="L18" i="33"/>
  <c r="I18" i="33"/>
  <c r="H18" i="33"/>
  <c r="T17" i="33"/>
  <c r="S17" i="33"/>
  <c r="S18" i="33" s="1"/>
  <c r="R17" i="33"/>
  <c r="R18" i="33" s="1"/>
  <c r="Q17" i="33"/>
  <c r="P17" i="33"/>
  <c r="O17" i="33"/>
  <c r="N17" i="33"/>
  <c r="N18" i="33" s="1"/>
  <c r="M17" i="33"/>
  <c r="M18" i="33" s="1"/>
  <c r="L17" i="33"/>
  <c r="K17" i="33"/>
  <c r="K18" i="33" s="1"/>
  <c r="J17" i="33"/>
  <c r="J18" i="33" s="1"/>
  <c r="I17" i="33"/>
  <c r="H17" i="33"/>
  <c r="F11" i="33"/>
  <c r="F12" i="33" s="1"/>
  <c r="H6" i="33" s="1"/>
  <c r="F10" i="33"/>
  <c r="D10" i="33"/>
  <c r="D11" i="33" s="1"/>
  <c r="D12" i="33" s="1"/>
  <c r="H5" i="33" s="1"/>
  <c r="Q18" i="32"/>
  <c r="P18" i="32"/>
  <c r="O18" i="32"/>
  <c r="N18" i="32"/>
  <c r="M18" i="32"/>
  <c r="I18" i="32"/>
  <c r="H18" i="32"/>
  <c r="T17" i="32"/>
  <c r="T18" i="32" s="1"/>
  <c r="S17" i="32"/>
  <c r="S18" i="32" s="1"/>
  <c r="R17" i="32"/>
  <c r="R18" i="32" s="1"/>
  <c r="Q17" i="32"/>
  <c r="P17" i="32"/>
  <c r="O17" i="32"/>
  <c r="N17" i="32"/>
  <c r="M17" i="32"/>
  <c r="L17" i="32"/>
  <c r="L18" i="32" s="1"/>
  <c r="K17" i="32"/>
  <c r="K18" i="32" s="1"/>
  <c r="J17" i="32"/>
  <c r="J18" i="32" s="1"/>
  <c r="I17" i="32"/>
  <c r="H17" i="32"/>
  <c r="F10" i="32"/>
  <c r="F11" i="32" s="1"/>
  <c r="F12" i="32" s="1"/>
  <c r="H6" i="32" s="1"/>
  <c r="D10" i="32"/>
  <c r="D11" i="32" s="1"/>
  <c r="D12" i="32" s="1"/>
  <c r="H5" i="32" s="1"/>
  <c r="H7" i="32" s="1"/>
  <c r="T18" i="31"/>
  <c r="P18" i="31"/>
  <c r="N18" i="31"/>
  <c r="M18" i="31"/>
  <c r="L18" i="31"/>
  <c r="H18" i="31"/>
  <c r="T17" i="31"/>
  <c r="S17" i="31"/>
  <c r="S18" i="31" s="1"/>
  <c r="R17" i="31"/>
  <c r="R18" i="31" s="1"/>
  <c r="Q17" i="31"/>
  <c r="Q18" i="31" s="1"/>
  <c r="P17" i="31"/>
  <c r="O17" i="31"/>
  <c r="O18" i="31" s="1"/>
  <c r="N17" i="31"/>
  <c r="M17" i="31"/>
  <c r="L17" i="31"/>
  <c r="K17" i="31"/>
  <c r="K18" i="31" s="1"/>
  <c r="J17" i="31"/>
  <c r="J18" i="31" s="1"/>
  <c r="I17" i="31"/>
  <c r="I18" i="31" s="1"/>
  <c r="H17" i="31"/>
  <c r="F11" i="31"/>
  <c r="F12" i="31" s="1"/>
  <c r="H6" i="31" s="1"/>
  <c r="F10" i="31"/>
  <c r="D10" i="31"/>
  <c r="D11" i="31" s="1"/>
  <c r="D12" i="31" s="1"/>
  <c r="H5" i="31" s="1"/>
  <c r="H7" i="31" s="1"/>
  <c r="P18" i="30"/>
  <c r="N18" i="30"/>
  <c r="J18" i="30"/>
  <c r="H18" i="30"/>
  <c r="T17" i="30"/>
  <c r="T18" i="30" s="1"/>
  <c r="S17" i="30"/>
  <c r="S18" i="30" s="1"/>
  <c r="R17" i="30"/>
  <c r="R18" i="30" s="1"/>
  <c r="Q17" i="30"/>
  <c r="Q18" i="30" s="1"/>
  <c r="P17" i="30"/>
  <c r="O17" i="30"/>
  <c r="O18" i="30" s="1"/>
  <c r="N17" i="30"/>
  <c r="M17" i="30"/>
  <c r="M18" i="30" s="1"/>
  <c r="L17" i="30"/>
  <c r="L18" i="30" s="1"/>
  <c r="K17" i="30"/>
  <c r="K18" i="30" s="1"/>
  <c r="J17" i="30"/>
  <c r="I17" i="30"/>
  <c r="I18" i="30" s="1"/>
  <c r="H17" i="30"/>
  <c r="F11" i="30"/>
  <c r="F12" i="30" s="1"/>
  <c r="H6" i="30" s="1"/>
  <c r="F10" i="30"/>
  <c r="D10" i="30"/>
  <c r="D11" i="30" s="1"/>
  <c r="D12" i="30" s="1"/>
  <c r="H5" i="30" s="1"/>
  <c r="H7" i="30" s="1"/>
  <c r="P18" i="29"/>
  <c r="N18" i="29"/>
  <c r="M18" i="29"/>
  <c r="H18" i="29"/>
  <c r="T17" i="29"/>
  <c r="T18" i="29" s="1"/>
  <c r="S17" i="29"/>
  <c r="S18" i="29" s="1"/>
  <c r="R17" i="29"/>
  <c r="R18" i="29" s="1"/>
  <c r="Q17" i="29"/>
  <c r="Q18" i="29" s="1"/>
  <c r="P17" i="29"/>
  <c r="O17" i="29"/>
  <c r="O18" i="29" s="1"/>
  <c r="N17" i="29"/>
  <c r="M17" i="29"/>
  <c r="L17" i="29"/>
  <c r="L18" i="29" s="1"/>
  <c r="K17" i="29"/>
  <c r="K18" i="29" s="1"/>
  <c r="J17" i="29"/>
  <c r="J18" i="29" s="1"/>
  <c r="I17" i="29"/>
  <c r="I18" i="29" s="1"/>
  <c r="H17" i="29"/>
  <c r="F10" i="29"/>
  <c r="F11" i="29" s="1"/>
  <c r="F12" i="29" s="1"/>
  <c r="H6" i="29" s="1"/>
  <c r="D10" i="29"/>
  <c r="D11" i="29" s="1"/>
  <c r="D12" i="29" s="1"/>
  <c r="H5" i="29" s="1"/>
  <c r="H7" i="29" s="1"/>
  <c r="Q18" i="28"/>
  <c r="P18" i="28"/>
  <c r="N18" i="28"/>
  <c r="M18" i="28"/>
  <c r="I18" i="28"/>
  <c r="H18" i="28"/>
  <c r="T17" i="28"/>
  <c r="T18" i="28" s="1"/>
  <c r="S17" i="28"/>
  <c r="S18" i="28" s="1"/>
  <c r="R17" i="28"/>
  <c r="R18" i="28" s="1"/>
  <c r="Q17" i="28"/>
  <c r="P17" i="28"/>
  <c r="O17" i="28"/>
  <c r="O18" i="28" s="1"/>
  <c r="N17" i="28"/>
  <c r="M17" i="28"/>
  <c r="L17" i="28"/>
  <c r="L18" i="28" s="1"/>
  <c r="K17" i="28"/>
  <c r="K18" i="28" s="1"/>
  <c r="J17" i="28"/>
  <c r="J18" i="28" s="1"/>
  <c r="I17" i="28"/>
  <c r="H17" i="28"/>
  <c r="F10" i="28"/>
  <c r="F11" i="28" s="1"/>
  <c r="F12" i="28" s="1"/>
  <c r="H6" i="28" s="1"/>
  <c r="D10" i="28"/>
  <c r="D11" i="28" s="1"/>
  <c r="D12" i="28" s="1"/>
  <c r="H5" i="28" s="1"/>
  <c r="H7" i="28" s="1"/>
  <c r="N18" i="27"/>
  <c r="M18" i="27"/>
  <c r="T17" i="27"/>
  <c r="T18" i="27" s="1"/>
  <c r="S17" i="27"/>
  <c r="S18" i="27" s="1"/>
  <c r="R17" i="27"/>
  <c r="R18" i="27" s="1"/>
  <c r="Q17" i="27"/>
  <c r="Q18" i="27" s="1"/>
  <c r="P17" i="27"/>
  <c r="P18" i="27" s="1"/>
  <c r="O17" i="27"/>
  <c r="O18" i="27" s="1"/>
  <c r="N17" i="27"/>
  <c r="M17" i="27"/>
  <c r="L17" i="27"/>
  <c r="L18" i="27" s="1"/>
  <c r="K17" i="27"/>
  <c r="K18" i="27" s="1"/>
  <c r="J17" i="27"/>
  <c r="J18" i="27" s="1"/>
  <c r="I17" i="27"/>
  <c r="I18" i="27" s="1"/>
  <c r="H17" i="27"/>
  <c r="H18" i="27" s="1"/>
  <c r="F10" i="27"/>
  <c r="F11" i="27" s="1"/>
  <c r="F12" i="27" s="1"/>
  <c r="H6" i="27" s="1"/>
  <c r="D10" i="27"/>
  <c r="D11" i="27" s="1"/>
  <c r="D12" i="27" s="1"/>
  <c r="H5" i="27" s="1"/>
  <c r="Q18" i="26"/>
  <c r="P18" i="26"/>
  <c r="I18" i="26"/>
  <c r="H18" i="26"/>
  <c r="T17" i="26"/>
  <c r="T18" i="26" s="1"/>
  <c r="S17" i="26"/>
  <c r="S18" i="26" s="1"/>
  <c r="R17" i="26"/>
  <c r="R18" i="26" s="1"/>
  <c r="Q17" i="26"/>
  <c r="P17" i="26"/>
  <c r="O17" i="26"/>
  <c r="O18" i="26" s="1"/>
  <c r="N17" i="26"/>
  <c r="N18" i="26" s="1"/>
  <c r="M17" i="26"/>
  <c r="M18" i="26" s="1"/>
  <c r="L17" i="26"/>
  <c r="L18" i="26" s="1"/>
  <c r="K17" i="26"/>
  <c r="K18" i="26" s="1"/>
  <c r="J17" i="26"/>
  <c r="J18" i="26" s="1"/>
  <c r="I17" i="26"/>
  <c r="H17" i="26"/>
  <c r="F11" i="26"/>
  <c r="F12" i="26" s="1"/>
  <c r="H6" i="26" s="1"/>
  <c r="F10" i="26"/>
  <c r="D10" i="26"/>
  <c r="D11" i="26" s="1"/>
  <c r="D12" i="26" s="1"/>
  <c r="H5" i="26" s="1"/>
  <c r="H7" i="26" s="1"/>
  <c r="Q18" i="25"/>
  <c r="M18" i="25"/>
  <c r="I18" i="25"/>
  <c r="T17" i="25"/>
  <c r="T18" i="25" s="1"/>
  <c r="S17" i="25"/>
  <c r="S18" i="25" s="1"/>
  <c r="R17" i="25"/>
  <c r="R18" i="25" s="1"/>
  <c r="Q17" i="25"/>
  <c r="P17" i="25"/>
  <c r="P18" i="25" s="1"/>
  <c r="O17" i="25"/>
  <c r="O18" i="25" s="1"/>
  <c r="N17" i="25"/>
  <c r="N18" i="25" s="1"/>
  <c r="M17" i="25"/>
  <c r="L17" i="25"/>
  <c r="L18" i="25" s="1"/>
  <c r="K17" i="25"/>
  <c r="K18" i="25" s="1"/>
  <c r="J17" i="25"/>
  <c r="J18" i="25" s="1"/>
  <c r="I17" i="25"/>
  <c r="H17" i="25"/>
  <c r="H18" i="25" s="1"/>
  <c r="F10" i="25"/>
  <c r="F11" i="25" s="1"/>
  <c r="F12" i="25" s="1"/>
  <c r="H6" i="25" s="1"/>
  <c r="D10" i="25"/>
  <c r="D11" i="25" s="1"/>
  <c r="D12" i="25" s="1"/>
  <c r="H5" i="25" s="1"/>
  <c r="H7" i="25" s="1"/>
  <c r="Q18" i="24"/>
  <c r="P18" i="24"/>
  <c r="O18" i="24"/>
  <c r="I18" i="24"/>
  <c r="H18" i="24"/>
  <c r="T17" i="24"/>
  <c r="T18" i="24" s="1"/>
  <c r="S17" i="24"/>
  <c r="S18" i="24" s="1"/>
  <c r="R17" i="24"/>
  <c r="R18" i="24" s="1"/>
  <c r="Q17" i="24"/>
  <c r="P17" i="24"/>
  <c r="O17" i="24"/>
  <c r="N17" i="24"/>
  <c r="N18" i="24" s="1"/>
  <c r="M17" i="24"/>
  <c r="M18" i="24" s="1"/>
  <c r="L17" i="24"/>
  <c r="L18" i="24" s="1"/>
  <c r="K17" i="24"/>
  <c r="K18" i="24" s="1"/>
  <c r="J17" i="24"/>
  <c r="J18" i="24" s="1"/>
  <c r="I17" i="24"/>
  <c r="H17" i="24"/>
  <c r="F11" i="24"/>
  <c r="F12" i="24" s="1"/>
  <c r="H6" i="24" s="1"/>
  <c r="F10" i="24"/>
  <c r="D10" i="24"/>
  <c r="D11" i="24" s="1"/>
  <c r="D12" i="24" s="1"/>
  <c r="H5" i="24" s="1"/>
  <c r="H7" i="24" s="1"/>
  <c r="Q18" i="23"/>
  <c r="P18" i="23"/>
  <c r="J18" i="23"/>
  <c r="I18" i="23"/>
  <c r="H18" i="23"/>
  <c r="T17" i="23"/>
  <c r="T18" i="23" s="1"/>
  <c r="S17" i="23"/>
  <c r="S18" i="23" s="1"/>
  <c r="R17" i="23"/>
  <c r="R18" i="23" s="1"/>
  <c r="Q17" i="23"/>
  <c r="P17" i="23"/>
  <c r="O17" i="23"/>
  <c r="O18" i="23" s="1"/>
  <c r="N17" i="23"/>
  <c r="N18" i="23" s="1"/>
  <c r="M17" i="23"/>
  <c r="M18" i="23" s="1"/>
  <c r="L17" i="23"/>
  <c r="L18" i="23" s="1"/>
  <c r="K17" i="23"/>
  <c r="K18" i="23" s="1"/>
  <c r="J17" i="23"/>
  <c r="I17" i="23"/>
  <c r="H17" i="23"/>
  <c r="F11" i="23"/>
  <c r="F12" i="23" s="1"/>
  <c r="H6" i="23" s="1"/>
  <c r="F10" i="23"/>
  <c r="D10" i="23"/>
  <c r="D11" i="23" s="1"/>
  <c r="D12" i="23" s="1"/>
  <c r="H5" i="23" s="1"/>
  <c r="Q18" i="22"/>
  <c r="O18" i="22"/>
  <c r="N18" i="22"/>
  <c r="M18" i="22"/>
  <c r="I18" i="22"/>
  <c r="T17" i="22"/>
  <c r="T18" i="22" s="1"/>
  <c r="S17" i="22"/>
  <c r="S18" i="22" s="1"/>
  <c r="R17" i="22"/>
  <c r="R18" i="22" s="1"/>
  <c r="Q17" i="22"/>
  <c r="P17" i="22"/>
  <c r="P18" i="22" s="1"/>
  <c r="O17" i="22"/>
  <c r="N17" i="22"/>
  <c r="M17" i="22"/>
  <c r="L17" i="22"/>
  <c r="L18" i="22" s="1"/>
  <c r="K17" i="22"/>
  <c r="K18" i="22" s="1"/>
  <c r="J17" i="22"/>
  <c r="J18" i="22" s="1"/>
  <c r="I17" i="22"/>
  <c r="H17" i="22"/>
  <c r="H18" i="22" s="1"/>
  <c r="F10" i="22"/>
  <c r="F11" i="22" s="1"/>
  <c r="F12" i="22" s="1"/>
  <c r="H6" i="22" s="1"/>
  <c r="D10" i="22"/>
  <c r="D11" i="22" s="1"/>
  <c r="D12" i="22" s="1"/>
  <c r="H5" i="22" s="1"/>
  <c r="H7" i="22" s="1"/>
  <c r="Q18" i="21"/>
  <c r="P18" i="21"/>
  <c r="O18" i="21"/>
  <c r="I18" i="21"/>
  <c r="H18" i="21"/>
  <c r="T17" i="21"/>
  <c r="T18" i="21" s="1"/>
  <c r="S17" i="21"/>
  <c r="S18" i="21" s="1"/>
  <c r="R17" i="21"/>
  <c r="R18" i="21" s="1"/>
  <c r="Q17" i="21"/>
  <c r="P17" i="21"/>
  <c r="O17" i="21"/>
  <c r="N17" i="21"/>
  <c r="N18" i="21" s="1"/>
  <c r="M17" i="21"/>
  <c r="M18" i="21" s="1"/>
  <c r="L17" i="21"/>
  <c r="L18" i="21" s="1"/>
  <c r="K17" i="21"/>
  <c r="K18" i="21" s="1"/>
  <c r="J17" i="21"/>
  <c r="J18" i="21" s="1"/>
  <c r="I17" i="21"/>
  <c r="H17" i="21"/>
  <c r="F11" i="21"/>
  <c r="F12" i="21" s="1"/>
  <c r="H6" i="21" s="1"/>
  <c r="F10" i="21"/>
  <c r="D10" i="21"/>
  <c r="D11" i="21" s="1"/>
  <c r="D12" i="21" s="1"/>
  <c r="H5" i="21" s="1"/>
  <c r="H7" i="21" s="1"/>
  <c r="T18" i="20"/>
  <c r="Q18" i="20"/>
  <c r="P18" i="20"/>
  <c r="L18" i="20"/>
  <c r="I18" i="20"/>
  <c r="H18" i="20"/>
  <c r="T17" i="20"/>
  <c r="S17" i="20"/>
  <c r="S18" i="20" s="1"/>
  <c r="R17" i="20"/>
  <c r="R18" i="20" s="1"/>
  <c r="Q17" i="20"/>
  <c r="P17" i="20"/>
  <c r="O17" i="20"/>
  <c r="O18" i="20" s="1"/>
  <c r="N17" i="20"/>
  <c r="N18" i="20" s="1"/>
  <c r="M17" i="20"/>
  <c r="M18" i="20" s="1"/>
  <c r="L17" i="20"/>
  <c r="K17" i="20"/>
  <c r="K18" i="20" s="1"/>
  <c r="J17" i="20"/>
  <c r="J18" i="20" s="1"/>
  <c r="I17" i="20"/>
  <c r="H17" i="20"/>
  <c r="F11" i="20"/>
  <c r="F12" i="20" s="1"/>
  <c r="H6" i="20" s="1"/>
  <c r="F10" i="20"/>
  <c r="D10" i="20"/>
  <c r="D11" i="20" s="1"/>
  <c r="D12" i="20" s="1"/>
  <c r="H5" i="20" s="1"/>
  <c r="H7" i="20" s="1"/>
  <c r="P18" i="19"/>
  <c r="O18" i="19"/>
  <c r="H18" i="19"/>
  <c r="T17" i="19"/>
  <c r="T18" i="19" s="1"/>
  <c r="S17" i="19"/>
  <c r="S18" i="19" s="1"/>
  <c r="R17" i="19"/>
  <c r="R18" i="19" s="1"/>
  <c r="Q17" i="19"/>
  <c r="Q18" i="19" s="1"/>
  <c r="P17" i="19"/>
  <c r="O17" i="19"/>
  <c r="N17" i="19"/>
  <c r="N18" i="19" s="1"/>
  <c r="M17" i="19"/>
  <c r="M18" i="19" s="1"/>
  <c r="L17" i="19"/>
  <c r="L18" i="19" s="1"/>
  <c r="K17" i="19"/>
  <c r="K18" i="19" s="1"/>
  <c r="J17" i="19"/>
  <c r="J18" i="19" s="1"/>
  <c r="I17" i="19"/>
  <c r="I18" i="19" s="1"/>
  <c r="H17" i="19"/>
  <c r="F11" i="19"/>
  <c r="F12" i="19" s="1"/>
  <c r="H6" i="19" s="1"/>
  <c r="D11" i="19"/>
  <c r="D12" i="19" s="1"/>
  <c r="H5" i="19" s="1"/>
  <c r="H7" i="19" s="1"/>
  <c r="F10" i="19"/>
  <c r="D10" i="19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F12" i="18"/>
  <c r="H6" i="18" s="1"/>
  <c r="F11" i="18"/>
  <c r="F10" i="18"/>
  <c r="D10" i="18"/>
  <c r="D11" i="18" s="1"/>
  <c r="D12" i="18" s="1"/>
  <c r="H5" i="18" s="1"/>
  <c r="H7" i="18" s="1"/>
  <c r="P18" i="17"/>
  <c r="N18" i="17"/>
  <c r="M18" i="17"/>
  <c r="H18" i="17"/>
  <c r="T17" i="17"/>
  <c r="T18" i="17" s="1"/>
  <c r="S17" i="17"/>
  <c r="S18" i="17" s="1"/>
  <c r="R17" i="17"/>
  <c r="R18" i="17" s="1"/>
  <c r="Q17" i="17"/>
  <c r="Q18" i="17" s="1"/>
  <c r="P17" i="17"/>
  <c r="O17" i="17"/>
  <c r="O18" i="17" s="1"/>
  <c r="N17" i="17"/>
  <c r="M17" i="17"/>
  <c r="L17" i="17"/>
  <c r="L18" i="17" s="1"/>
  <c r="K17" i="17"/>
  <c r="K18" i="17" s="1"/>
  <c r="J17" i="17"/>
  <c r="J18" i="17" s="1"/>
  <c r="I17" i="17"/>
  <c r="I18" i="17" s="1"/>
  <c r="H17" i="17"/>
  <c r="F10" i="17"/>
  <c r="F11" i="17" s="1"/>
  <c r="F12" i="17" s="1"/>
  <c r="H6" i="17" s="1"/>
  <c r="D10" i="17"/>
  <c r="D11" i="17" s="1"/>
  <c r="D12" i="17" s="1"/>
  <c r="H5" i="17" s="1"/>
  <c r="S18" i="16"/>
  <c r="O18" i="16"/>
  <c r="K18" i="16"/>
  <c r="T17" i="16"/>
  <c r="T18" i="16" s="1"/>
  <c r="S17" i="16"/>
  <c r="R17" i="16"/>
  <c r="R18" i="16" s="1"/>
  <c r="Q17" i="16"/>
  <c r="Q18" i="16" s="1"/>
  <c r="P17" i="16"/>
  <c r="P18" i="16" s="1"/>
  <c r="O17" i="16"/>
  <c r="N17" i="16"/>
  <c r="N18" i="16" s="1"/>
  <c r="M17" i="16"/>
  <c r="M18" i="16" s="1"/>
  <c r="L17" i="16"/>
  <c r="L18" i="16" s="1"/>
  <c r="K17" i="16"/>
  <c r="J17" i="16"/>
  <c r="J18" i="16" s="1"/>
  <c r="I17" i="16"/>
  <c r="I18" i="16" s="1"/>
  <c r="H17" i="16"/>
  <c r="H18" i="16" s="1"/>
  <c r="F11" i="16"/>
  <c r="F12" i="16" s="1"/>
  <c r="H6" i="16" s="1"/>
  <c r="D11" i="16"/>
  <c r="D12" i="16" s="1"/>
  <c r="H5" i="16" s="1"/>
  <c r="H7" i="16" s="1"/>
  <c r="F10" i="16"/>
  <c r="D10" i="16"/>
  <c r="Q18" i="15"/>
  <c r="M18" i="15"/>
  <c r="I18" i="15"/>
  <c r="T17" i="15"/>
  <c r="T18" i="15" s="1"/>
  <c r="S17" i="15"/>
  <c r="S18" i="15" s="1"/>
  <c r="R17" i="15"/>
  <c r="R18" i="15" s="1"/>
  <c r="Q17" i="15"/>
  <c r="P17" i="15"/>
  <c r="P18" i="15" s="1"/>
  <c r="O17" i="15"/>
  <c r="O18" i="15" s="1"/>
  <c r="N17" i="15"/>
  <c r="N18" i="15" s="1"/>
  <c r="M17" i="15"/>
  <c r="L17" i="15"/>
  <c r="L18" i="15" s="1"/>
  <c r="K17" i="15"/>
  <c r="K18" i="15" s="1"/>
  <c r="J17" i="15"/>
  <c r="J18" i="15" s="1"/>
  <c r="I17" i="15"/>
  <c r="H17" i="15"/>
  <c r="H18" i="15" s="1"/>
  <c r="F10" i="15"/>
  <c r="F11" i="15" s="1"/>
  <c r="F12" i="15" s="1"/>
  <c r="H6" i="15" s="1"/>
  <c r="D10" i="15"/>
  <c r="D11" i="15" s="1"/>
  <c r="D12" i="15" s="1"/>
  <c r="H5" i="15" s="1"/>
  <c r="H7" i="15" s="1"/>
  <c r="Q18" i="14"/>
  <c r="P18" i="14"/>
  <c r="N18" i="14"/>
  <c r="M18" i="14"/>
  <c r="I18" i="14"/>
  <c r="H18" i="14"/>
  <c r="T17" i="14"/>
  <c r="T18" i="14" s="1"/>
  <c r="S17" i="14"/>
  <c r="S18" i="14" s="1"/>
  <c r="R17" i="14"/>
  <c r="R18" i="14" s="1"/>
  <c r="Q17" i="14"/>
  <c r="P17" i="14"/>
  <c r="O17" i="14"/>
  <c r="O18" i="14" s="1"/>
  <c r="N17" i="14"/>
  <c r="M17" i="14"/>
  <c r="L17" i="14"/>
  <c r="L18" i="14" s="1"/>
  <c r="K17" i="14"/>
  <c r="K18" i="14" s="1"/>
  <c r="J17" i="14"/>
  <c r="J18" i="14" s="1"/>
  <c r="I17" i="14"/>
  <c r="H17" i="14"/>
  <c r="F10" i="14"/>
  <c r="F11" i="14" s="1"/>
  <c r="F12" i="14" s="1"/>
  <c r="H6" i="14" s="1"/>
  <c r="D10" i="14"/>
  <c r="D11" i="14" s="1"/>
  <c r="D12" i="14" s="1"/>
  <c r="H5" i="14" s="1"/>
  <c r="H7" i="14" s="1"/>
  <c r="Q18" i="13"/>
  <c r="P18" i="13"/>
  <c r="I18" i="13"/>
  <c r="H18" i="13"/>
  <c r="T17" i="13"/>
  <c r="T18" i="13" s="1"/>
  <c r="S17" i="13"/>
  <c r="S18" i="13" s="1"/>
  <c r="R17" i="13"/>
  <c r="R18" i="13" s="1"/>
  <c r="Q17" i="13"/>
  <c r="P17" i="13"/>
  <c r="O17" i="13"/>
  <c r="O18" i="13" s="1"/>
  <c r="N17" i="13"/>
  <c r="N18" i="13" s="1"/>
  <c r="M17" i="13"/>
  <c r="M18" i="13" s="1"/>
  <c r="L17" i="13"/>
  <c r="L18" i="13" s="1"/>
  <c r="K17" i="13"/>
  <c r="K18" i="13" s="1"/>
  <c r="J17" i="13"/>
  <c r="J18" i="13" s="1"/>
  <c r="I17" i="13"/>
  <c r="H17" i="13"/>
  <c r="F11" i="13"/>
  <c r="F12" i="13" s="1"/>
  <c r="H6" i="13" s="1"/>
  <c r="F10" i="13"/>
  <c r="D10" i="13"/>
  <c r="D11" i="13" s="1"/>
  <c r="D12" i="13" s="1"/>
  <c r="H5" i="13" s="1"/>
  <c r="H7" i="13" s="1"/>
  <c r="Q18" i="12"/>
  <c r="M18" i="12"/>
  <c r="I18" i="12"/>
  <c r="T17" i="12"/>
  <c r="T18" i="12" s="1"/>
  <c r="S17" i="12"/>
  <c r="S18" i="12" s="1"/>
  <c r="R17" i="12"/>
  <c r="R18" i="12" s="1"/>
  <c r="Q17" i="12"/>
  <c r="P17" i="12"/>
  <c r="P18" i="12" s="1"/>
  <c r="O17" i="12"/>
  <c r="O18" i="12" s="1"/>
  <c r="N17" i="12"/>
  <c r="N18" i="12" s="1"/>
  <c r="M17" i="12"/>
  <c r="L17" i="12"/>
  <c r="L18" i="12" s="1"/>
  <c r="K17" i="12"/>
  <c r="K18" i="12" s="1"/>
  <c r="J17" i="12"/>
  <c r="J18" i="12" s="1"/>
  <c r="I17" i="12"/>
  <c r="H17" i="12"/>
  <c r="H18" i="12" s="1"/>
  <c r="F10" i="12"/>
  <c r="F11" i="12" s="1"/>
  <c r="F12" i="12" s="1"/>
  <c r="H6" i="12" s="1"/>
  <c r="D10" i="12"/>
  <c r="D11" i="12" s="1"/>
  <c r="D12" i="12" s="1"/>
  <c r="H5" i="12" s="1"/>
  <c r="T18" i="11"/>
  <c r="N18" i="11"/>
  <c r="M18" i="11"/>
  <c r="L18" i="11"/>
  <c r="T17" i="11"/>
  <c r="S17" i="11"/>
  <c r="S18" i="11" s="1"/>
  <c r="R17" i="11"/>
  <c r="R18" i="11" s="1"/>
  <c r="Q17" i="11"/>
  <c r="Q18" i="11" s="1"/>
  <c r="P17" i="11"/>
  <c r="P18" i="11" s="1"/>
  <c r="O17" i="11"/>
  <c r="O18" i="11" s="1"/>
  <c r="N17" i="11"/>
  <c r="M17" i="11"/>
  <c r="L17" i="11"/>
  <c r="K17" i="11"/>
  <c r="K18" i="11" s="1"/>
  <c r="J17" i="11"/>
  <c r="J18" i="11" s="1"/>
  <c r="I17" i="11"/>
  <c r="I18" i="11" s="1"/>
  <c r="H17" i="11"/>
  <c r="H18" i="11" s="1"/>
  <c r="F10" i="11"/>
  <c r="F11" i="11" s="1"/>
  <c r="F12" i="11" s="1"/>
  <c r="H6" i="11" s="1"/>
  <c r="D10" i="11"/>
  <c r="D11" i="11" s="1"/>
  <c r="D12" i="11" s="1"/>
  <c r="H5" i="11" s="1"/>
  <c r="H7" i="11" s="1"/>
  <c r="Q18" i="10"/>
  <c r="P18" i="10"/>
  <c r="N18" i="10"/>
  <c r="M18" i="10"/>
  <c r="I18" i="10"/>
  <c r="H18" i="10"/>
  <c r="T17" i="10"/>
  <c r="T18" i="10" s="1"/>
  <c r="S17" i="10"/>
  <c r="S18" i="10" s="1"/>
  <c r="R17" i="10"/>
  <c r="R18" i="10" s="1"/>
  <c r="Q17" i="10"/>
  <c r="P17" i="10"/>
  <c r="O17" i="10"/>
  <c r="O18" i="10" s="1"/>
  <c r="N17" i="10"/>
  <c r="M17" i="10"/>
  <c r="L17" i="10"/>
  <c r="L18" i="10" s="1"/>
  <c r="K17" i="10"/>
  <c r="K18" i="10" s="1"/>
  <c r="J17" i="10"/>
  <c r="J18" i="10" s="1"/>
  <c r="I17" i="10"/>
  <c r="H17" i="10"/>
  <c r="F10" i="10"/>
  <c r="F11" i="10" s="1"/>
  <c r="F12" i="10" s="1"/>
  <c r="H6" i="10" s="1"/>
  <c r="D10" i="10"/>
  <c r="D11" i="10" s="1"/>
  <c r="D12" i="10" s="1"/>
  <c r="H5" i="10" s="1"/>
  <c r="H7" i="10" s="1"/>
  <c r="Q18" i="9"/>
  <c r="M18" i="9"/>
  <c r="I18" i="9"/>
  <c r="T17" i="9"/>
  <c r="T18" i="9" s="1"/>
  <c r="S17" i="9"/>
  <c r="S18" i="9" s="1"/>
  <c r="R17" i="9"/>
  <c r="R18" i="9" s="1"/>
  <c r="Q17" i="9"/>
  <c r="P17" i="9"/>
  <c r="P18" i="9" s="1"/>
  <c r="O17" i="9"/>
  <c r="O18" i="9" s="1"/>
  <c r="N17" i="9"/>
  <c r="N18" i="9" s="1"/>
  <c r="M17" i="9"/>
  <c r="L17" i="9"/>
  <c r="L18" i="9" s="1"/>
  <c r="K17" i="9"/>
  <c r="K18" i="9" s="1"/>
  <c r="J17" i="9"/>
  <c r="J18" i="9" s="1"/>
  <c r="I17" i="9"/>
  <c r="H17" i="9"/>
  <c r="H18" i="9" s="1"/>
  <c r="F10" i="9"/>
  <c r="F11" i="9" s="1"/>
  <c r="F12" i="9" s="1"/>
  <c r="H6" i="9" s="1"/>
  <c r="D10" i="9"/>
  <c r="D11" i="9" s="1"/>
  <c r="D12" i="9" s="1"/>
  <c r="H5" i="9" s="1"/>
  <c r="H7" i="9" s="1"/>
  <c r="Q18" i="8"/>
  <c r="P18" i="8"/>
  <c r="O18" i="8"/>
  <c r="I18" i="8"/>
  <c r="H18" i="8"/>
  <c r="T17" i="8"/>
  <c r="T18" i="8" s="1"/>
  <c r="S17" i="8"/>
  <c r="S18" i="8" s="1"/>
  <c r="R17" i="8"/>
  <c r="R18" i="8" s="1"/>
  <c r="Q17" i="8"/>
  <c r="P17" i="8"/>
  <c r="O17" i="8"/>
  <c r="N17" i="8"/>
  <c r="N18" i="8" s="1"/>
  <c r="M17" i="8"/>
  <c r="M18" i="8" s="1"/>
  <c r="L17" i="8"/>
  <c r="L18" i="8" s="1"/>
  <c r="K17" i="8"/>
  <c r="K18" i="8" s="1"/>
  <c r="J17" i="8"/>
  <c r="J18" i="8" s="1"/>
  <c r="I17" i="8"/>
  <c r="H17" i="8"/>
  <c r="F11" i="8"/>
  <c r="F12" i="8" s="1"/>
  <c r="H6" i="8" s="1"/>
  <c r="F10" i="8"/>
  <c r="D10" i="8"/>
  <c r="D11" i="8" s="1"/>
  <c r="D12" i="8" s="1"/>
  <c r="H5" i="8" s="1"/>
  <c r="H7" i="8" s="1"/>
  <c r="O18" i="7"/>
  <c r="N18" i="7"/>
  <c r="M18" i="7"/>
  <c r="T17" i="7"/>
  <c r="T18" i="7" s="1"/>
  <c r="S17" i="7"/>
  <c r="S18" i="7" s="1"/>
  <c r="R17" i="7"/>
  <c r="R18" i="7" s="1"/>
  <c r="Q17" i="7"/>
  <c r="Q18" i="7" s="1"/>
  <c r="P17" i="7"/>
  <c r="P18" i="7" s="1"/>
  <c r="O17" i="7"/>
  <c r="N17" i="7"/>
  <c r="M17" i="7"/>
  <c r="L17" i="7"/>
  <c r="L18" i="7" s="1"/>
  <c r="K17" i="7"/>
  <c r="K18" i="7" s="1"/>
  <c r="J17" i="7"/>
  <c r="J18" i="7" s="1"/>
  <c r="I17" i="7"/>
  <c r="I18" i="7" s="1"/>
  <c r="H17" i="7"/>
  <c r="H18" i="7" s="1"/>
  <c r="F10" i="7"/>
  <c r="F11" i="7" s="1"/>
  <c r="F12" i="7" s="1"/>
  <c r="H6" i="7" s="1"/>
  <c r="D10" i="7"/>
  <c r="D11" i="7" s="1"/>
  <c r="D12" i="7" s="1"/>
  <c r="H5" i="7" s="1"/>
  <c r="H7" i="7" s="1"/>
  <c r="Q18" i="6"/>
  <c r="P18" i="6"/>
  <c r="I18" i="6"/>
  <c r="H18" i="6"/>
  <c r="T17" i="6"/>
  <c r="T18" i="6" s="1"/>
  <c r="S17" i="6"/>
  <c r="S18" i="6" s="1"/>
  <c r="R17" i="6"/>
  <c r="R18" i="6" s="1"/>
  <c r="Q17" i="6"/>
  <c r="P17" i="6"/>
  <c r="O17" i="6"/>
  <c r="O18" i="6" s="1"/>
  <c r="N17" i="6"/>
  <c r="N18" i="6" s="1"/>
  <c r="M17" i="6"/>
  <c r="M18" i="6" s="1"/>
  <c r="L17" i="6"/>
  <c r="L18" i="6" s="1"/>
  <c r="K17" i="6"/>
  <c r="K18" i="6" s="1"/>
  <c r="J17" i="6"/>
  <c r="J18" i="6" s="1"/>
  <c r="I17" i="6"/>
  <c r="H17" i="6"/>
  <c r="F11" i="6"/>
  <c r="F12" i="6" s="1"/>
  <c r="H6" i="6" s="1"/>
  <c r="F10" i="6"/>
  <c r="D10" i="6"/>
  <c r="D11" i="6" s="1"/>
  <c r="D12" i="6" s="1"/>
  <c r="H5" i="6" s="1"/>
  <c r="H7" i="6" s="1"/>
  <c r="Q18" i="5"/>
  <c r="P18" i="5"/>
  <c r="I18" i="5"/>
  <c r="H18" i="5"/>
  <c r="T17" i="5"/>
  <c r="T18" i="5" s="1"/>
  <c r="S17" i="5"/>
  <c r="S18" i="5" s="1"/>
  <c r="R17" i="5"/>
  <c r="R18" i="5" s="1"/>
  <c r="Q17" i="5"/>
  <c r="P17" i="5"/>
  <c r="O17" i="5"/>
  <c r="O18" i="5" s="1"/>
  <c r="N17" i="5"/>
  <c r="N18" i="5" s="1"/>
  <c r="M17" i="5"/>
  <c r="M18" i="5" s="1"/>
  <c r="L17" i="5"/>
  <c r="L18" i="5" s="1"/>
  <c r="K17" i="5"/>
  <c r="K18" i="5" s="1"/>
  <c r="J17" i="5"/>
  <c r="J18" i="5" s="1"/>
  <c r="I17" i="5"/>
  <c r="H17" i="5"/>
  <c r="F11" i="5"/>
  <c r="F12" i="5" s="1"/>
  <c r="H6" i="5" s="1"/>
  <c r="F10" i="5"/>
  <c r="D10" i="5"/>
  <c r="D11" i="5" s="1"/>
  <c r="D12" i="5" s="1"/>
  <c r="H5" i="5" s="1"/>
  <c r="P18" i="4"/>
  <c r="O18" i="4"/>
  <c r="K18" i="4"/>
  <c r="H18" i="4"/>
  <c r="T17" i="4"/>
  <c r="T18" i="4" s="1"/>
  <c r="S17" i="4"/>
  <c r="S18" i="4" s="1"/>
  <c r="R17" i="4"/>
  <c r="R18" i="4" s="1"/>
  <c r="Q17" i="4"/>
  <c r="Q18" i="4" s="1"/>
  <c r="P17" i="4"/>
  <c r="O17" i="4"/>
  <c r="N17" i="4"/>
  <c r="N18" i="4" s="1"/>
  <c r="M17" i="4"/>
  <c r="M18" i="4" s="1"/>
  <c r="L17" i="4"/>
  <c r="L18" i="4" s="1"/>
  <c r="K17" i="4"/>
  <c r="J17" i="4"/>
  <c r="J18" i="4" s="1"/>
  <c r="I17" i="4"/>
  <c r="I18" i="4" s="1"/>
  <c r="H17" i="4"/>
  <c r="F11" i="4"/>
  <c r="F12" i="4" s="1"/>
  <c r="H6" i="4" s="1"/>
  <c r="D11" i="4"/>
  <c r="D12" i="4" s="1"/>
  <c r="H5" i="4" s="1"/>
  <c r="H7" i="4" s="1"/>
  <c r="F10" i="4"/>
  <c r="D10" i="4"/>
  <c r="Q18" i="3"/>
  <c r="P18" i="3"/>
  <c r="O18" i="3"/>
  <c r="I18" i="3"/>
  <c r="H18" i="3"/>
  <c r="T17" i="3"/>
  <c r="T18" i="3" s="1"/>
  <c r="S17" i="3"/>
  <c r="S18" i="3" s="1"/>
  <c r="R17" i="3"/>
  <c r="R18" i="3" s="1"/>
  <c r="Q17" i="3"/>
  <c r="P17" i="3"/>
  <c r="O17" i="3"/>
  <c r="N17" i="3"/>
  <c r="N18" i="3" s="1"/>
  <c r="M17" i="3"/>
  <c r="M18" i="3" s="1"/>
  <c r="L17" i="3"/>
  <c r="L18" i="3" s="1"/>
  <c r="K17" i="3"/>
  <c r="K18" i="3" s="1"/>
  <c r="J17" i="3"/>
  <c r="J18" i="3" s="1"/>
  <c r="I17" i="3"/>
  <c r="H17" i="3"/>
  <c r="F11" i="3"/>
  <c r="F12" i="3" s="1"/>
  <c r="H6" i="3" s="1"/>
  <c r="F10" i="3"/>
  <c r="D10" i="3"/>
  <c r="D11" i="3" s="1"/>
  <c r="D12" i="3" s="1"/>
  <c r="H5" i="3" s="1"/>
  <c r="H7" i="3" s="1"/>
  <c r="Q18" i="2"/>
  <c r="P18" i="2"/>
  <c r="O18" i="2"/>
  <c r="I18" i="2"/>
  <c r="H18" i="2"/>
  <c r="T17" i="2"/>
  <c r="T18" i="2" s="1"/>
  <c r="S17" i="2"/>
  <c r="S18" i="2" s="1"/>
  <c r="R17" i="2"/>
  <c r="R18" i="2" s="1"/>
  <c r="Q17" i="2"/>
  <c r="P17" i="2"/>
  <c r="O17" i="2"/>
  <c r="N17" i="2"/>
  <c r="N18" i="2" s="1"/>
  <c r="M17" i="2"/>
  <c r="M18" i="2" s="1"/>
  <c r="L17" i="2"/>
  <c r="L18" i="2" s="1"/>
  <c r="K17" i="2"/>
  <c r="K18" i="2" s="1"/>
  <c r="J17" i="2"/>
  <c r="J18" i="2" s="1"/>
  <c r="I17" i="2"/>
  <c r="H17" i="2"/>
  <c r="F11" i="2"/>
  <c r="F12" i="2" s="1"/>
  <c r="H6" i="2" s="1"/>
  <c r="F10" i="2"/>
  <c r="D10" i="2"/>
  <c r="D11" i="2" s="1"/>
  <c r="D12" i="2" s="1"/>
  <c r="H5" i="2" s="1"/>
  <c r="H7" i="2" s="1"/>
  <c r="Q18" i="1"/>
  <c r="P18" i="1"/>
  <c r="O18" i="1"/>
  <c r="I18" i="1"/>
  <c r="H18" i="1"/>
  <c r="T17" i="1"/>
  <c r="T18" i="1" s="1"/>
  <c r="S17" i="1"/>
  <c r="S18" i="1" s="1"/>
  <c r="R17" i="1"/>
  <c r="R18" i="1" s="1"/>
  <c r="Q17" i="1"/>
  <c r="P17" i="1"/>
  <c r="O17" i="1"/>
  <c r="N17" i="1"/>
  <c r="N18" i="1" s="1"/>
  <c r="M17" i="1"/>
  <c r="M18" i="1" s="1"/>
  <c r="L17" i="1"/>
  <c r="L18" i="1" s="1"/>
  <c r="K17" i="1"/>
  <c r="K18" i="1" s="1"/>
  <c r="J17" i="1"/>
  <c r="J18" i="1" s="1"/>
  <c r="I17" i="1"/>
  <c r="H17" i="1"/>
  <c r="F11" i="1"/>
  <c r="F12" i="1" s="1"/>
  <c r="H6" i="1" s="1"/>
  <c r="F10" i="1"/>
  <c r="D10" i="1"/>
  <c r="D11" i="1" s="1"/>
  <c r="D12" i="1" s="1"/>
  <c r="H5" i="1" s="1"/>
  <c r="H7" i="1" s="1"/>
  <c r="H7" i="38" l="1"/>
  <c r="H7" i="33"/>
  <c r="H7" i="27"/>
  <c r="H7" i="23"/>
  <c r="H7" i="17"/>
  <c r="H7" i="12"/>
  <c r="H7" i="5"/>
</calcChain>
</file>

<file path=xl/sharedStrings.xml><?xml version="1.0" encoding="utf-8"?>
<sst xmlns="http://schemas.openxmlformats.org/spreadsheetml/2006/main" count="2122" uniqueCount="126">
  <si>
    <t>Centurion University of Technology &amp; Management</t>
  </si>
  <si>
    <t>EXAMINATION</t>
  </si>
  <si>
    <t>% of student that should have attained level 3</t>
  </si>
  <si>
    <t>Question Paper: BBAR2101 HUMAN RESOURCE MANAGEMENT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</si>
  <si>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</si>
  <si>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</si>
  <si>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</si>
  <si>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</si>
  <si>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</si>
  <si>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4"/>
        <color theme="1"/>
        <rFont val="Calibri"/>
        <family val="2"/>
        <scheme val="minor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4"/>
        <color theme="1"/>
        <rFont val="Calibri"/>
        <family val="2"/>
        <scheme val="minor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4"/>
        <color theme="1"/>
        <rFont val="Calibri"/>
        <family val="2"/>
        <scheme val="minor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4"/>
        <color theme="1"/>
        <rFont val="Calibri"/>
        <family val="2"/>
        <scheme val="minor"/>
      </rPr>
      <t xml:space="preserve"> does not relate 
</t>
    </r>
  </si>
  <si>
    <t>Course Name : BBAR2101 HUMAN RESOURCE MANAGEMENT           Department : SOM</t>
  </si>
  <si>
    <t>CO-PO is attained</t>
  </si>
  <si>
    <t>&gt;=55%</t>
  </si>
  <si>
    <t>Course Code : BTAB1105                                            Max Marks :100</t>
  </si>
  <si>
    <t>CA</t>
  </si>
  <si>
    <t>&gt;=45%</t>
  </si>
  <si>
    <t xml:space="preserve"> </t>
  </si>
  <si>
    <t xml:space="preserve">CA </t>
  </si>
  <si>
    <t xml:space="preserve"> score/%</t>
  </si>
  <si>
    <t>ES</t>
  </si>
  <si>
    <t>&gt;=35%</t>
  </si>
  <si>
    <t>Question</t>
  </si>
  <si>
    <t>All Questions</t>
  </si>
  <si>
    <t>Avg CO Attainment of all the COs</t>
  </si>
  <si>
    <t>&lt;35%</t>
  </si>
  <si>
    <t>Blooms Level</t>
  </si>
  <si>
    <t>L3</t>
  </si>
  <si>
    <t>L3,L4,L5</t>
  </si>
  <si>
    <t>CO</t>
  </si>
  <si>
    <t>Not Achieved</t>
  </si>
  <si>
    <t>Course Outcome</t>
  </si>
  <si>
    <t>CO 1, 2, 3</t>
  </si>
  <si>
    <t>Max Marks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</si>
  <si>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</si>
  <si>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</si>
  <si>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</si>
  <si>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</si>
  <si>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</si>
  <si>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</si>
  <si>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</si>
  <si>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</si>
  <si>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</si>
  <si>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</si>
  <si>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PSO1</t>
  </si>
  <si>
    <t>PSO2</t>
  </si>
  <si>
    <t>PSO3</t>
  </si>
  <si>
    <t>CO1</t>
  </si>
  <si>
    <t>CO2</t>
  </si>
  <si>
    <t>CO3</t>
  </si>
  <si>
    <t>Avg of CO-PO affinity levels</t>
  </si>
  <si>
    <t>PO Attainment</t>
  </si>
  <si>
    <t>Question Paper: BBAR2102 PRINCIPLES OF MARKETING</t>
  </si>
  <si>
    <t>Course Name : BBAR2102 PRINCIPLES OF MARKETING          Department : SOM</t>
  </si>
  <si>
    <t>Question Paper: BBAR2103 COST &amp; MANAGEMENT ACCOUNTING</t>
  </si>
  <si>
    <t>Course Name : BBAR2103 COST &amp; MANAGEMENT ACCOUNTING           Department : SOM</t>
  </si>
  <si>
    <t>Question Paper: BBAR2104 ORAL COMMUNICATION SKILLS</t>
  </si>
  <si>
    <t>Course Name : BBAR2104 ORAL COMMUNICATION SKILLS           Department : SOM</t>
  </si>
  <si>
    <t xml:space="preserve">Question Paper: BBAR2105 PRODUCTION &amp; OPERATION MANAGEMENT </t>
  </si>
  <si>
    <t>Course Name : BBAR2105 PRODUCTION &amp; OPERATION MANAGEMENT (1)          Department : SOM</t>
  </si>
  <si>
    <t>Question Paper: BBAR2201 RESEARCH METHODOLOGY</t>
  </si>
  <si>
    <t>Course Name : BBAR2201 RESEARCH METHODOLOGY             Department : SOM</t>
  </si>
  <si>
    <t>Question Paper: BBAR2202 OPERATION RESEARCH</t>
  </si>
  <si>
    <t>Course Name : BBAR2202 OPERATION RESEARCH             Department : SOM</t>
  </si>
  <si>
    <t>Question Paper: BBAR2203 FINANCIAL MANAGEMENT</t>
  </si>
  <si>
    <t>Course Name : BBAR2203 FINANCIAL MANAGEMENT             Department : SOM</t>
  </si>
  <si>
    <t>Question Paper: BBAR2204 BUSINESS COMMUNICATION</t>
  </si>
  <si>
    <t>Course Name : BBAR2204 BUSINESS COMMUNICATION             Department : SOM</t>
  </si>
  <si>
    <t>Question Paper: BBAR2205 TALLY &amp; ERP</t>
  </si>
  <si>
    <t>Course Name : BBAR2205 TALLY &amp; ERP             Department : SOM</t>
  </si>
  <si>
    <t>Question Paper: CUTM1191 RETAIL &amp; ETAIL MANAGEMENT</t>
  </si>
  <si>
    <t>Course Name : CUTM1191 RETAIL &amp; ETAIL MANAGEMENT             Department : SOM</t>
  </si>
  <si>
    <t>Question Paper: CUTM1221 LEGAL ASPECTS OF BUSINESS</t>
  </si>
  <si>
    <t>Course Name : CUTM1221 LEGAL ASPECTS OF BUSINESS             Department : SOM</t>
  </si>
  <si>
    <t>Question Paper: CUTM1222 BUSINESS POLICY AND STRATEGY</t>
  </si>
  <si>
    <t>Course Name : CUTM1222 BUSINESS POLICY AND STRATEGY             Department : SOM</t>
  </si>
  <si>
    <t>Question Paper: CUTM1223 INVESTMENT BANKING &amp; FINANCIAL SERVICES</t>
  </si>
  <si>
    <t>Course Name : CUTM1223 INVESTMENT BANKING &amp; FINANCIAL SERVICES            Department : SOM</t>
  </si>
  <si>
    <t>Question Paper: BASIC FINANCIAL ACCOUNTING</t>
  </si>
  <si>
    <t>Course Name : BASIC FINANCIAL ACCOUNTING         Department : SOM</t>
  </si>
  <si>
    <t>Question Paper: MANAGEMENT PRINCIPLES &amp; APPLICATIONS</t>
  </si>
  <si>
    <t>Course Name : BBAR1103 MANAGEMENT PRINCIPLES &amp; APPLICATIONS             Department : SOM</t>
  </si>
  <si>
    <t>Question Paper: MICRO ECONOMICS</t>
  </si>
  <si>
    <t>Course Name : BBAR1104 MICRO ECONOMICS            Department : SOM</t>
  </si>
  <si>
    <t>Question Paper: BBAR1105 COMPUTER APPLICATION IN BUSINESS</t>
  </si>
  <si>
    <t>Course Name : BBAR1105 COMPUTER APPLICATION IN BUSINESS           Department : SOM</t>
  </si>
  <si>
    <t xml:space="preserve">Question Paper: ORGANISATIONAL BEHAVIOUR </t>
  </si>
  <si>
    <t>Course Name : BBAR1202 ORGANISATIONAL BEHAVIOUR           Department : SOM</t>
  </si>
  <si>
    <t xml:space="preserve">Question Paper: BBAR1203 BUSINESS STATISTICS  </t>
  </si>
  <si>
    <t>Course Name : BBAR1203 BUSINESS STATISTICS           Department : SOM</t>
  </si>
  <si>
    <t>Esselor Vision Care Lab.</t>
  </si>
  <si>
    <t>Question Paper: BBAR1204 MACRO ECONOMICS</t>
  </si>
  <si>
    <t>Course Name : BBAR1204 MACRO ECONOMICS            Department : SOM</t>
  </si>
  <si>
    <t>Question Paper: CUTM1237 DIGITAL MARKETING &amp; MARKETING COMMUNICATIONS</t>
  </si>
  <si>
    <t>Course Name :CUTM1237 DIGITAL MARKETING &amp; MARKETING COMMUNICATIONS         Department : SOM</t>
  </si>
  <si>
    <t>Question Paper: CUTM1266 COMMUNICATION RESEARCH</t>
  </si>
  <si>
    <t>Course Name : CUTM1266 COMMUNICATION RESEARCH           Department : SOM</t>
  </si>
  <si>
    <t>Question Paper: CUTM1267 PRINT MEDIA PRODUCTION</t>
  </si>
  <si>
    <t>Course Name : CUTM1267 PRINT MEDIA PRODUCTION           Department : SOM</t>
  </si>
  <si>
    <t>Question Paper: CUTM1268 EXPLORING HINDI CINEMA</t>
  </si>
  <si>
    <t>Course Name : CUTM1268 EXPLORING HINDI CINEMA          Department : SOM</t>
  </si>
  <si>
    <t>Question Paper: CUTM1674 ENVIRONMENTAL SCIENCE</t>
  </si>
  <si>
    <t>Course Name : CUTM1674 ENVIRONMENTAL SCIENCE         Department : SOM</t>
  </si>
  <si>
    <t>-</t>
  </si>
  <si>
    <t>Question Paper: CUTM2380 RADIO JOCKEYING</t>
  </si>
  <si>
    <t>Course Name : CUTM2380 RADIO JOCKEYING          Department : SOM</t>
  </si>
  <si>
    <t>Question Paper: CUTM2381 WEB CONTENT DEVELOPMENT</t>
  </si>
  <si>
    <t>Course Name : CUTM2381 WEB CONTENT DEVELOPMENT        Department : SOM</t>
  </si>
  <si>
    <t>Question Paper: MCDE0601 ANIMATION</t>
  </si>
  <si>
    <t>Course Name : MCDE0601 ANIMATION       Department : SOM</t>
  </si>
  <si>
    <t>Question Paper: MCDE0605 CAMERA OPERATOR</t>
  </si>
  <si>
    <t>Course Name :MCDE0605 CAMERA OPERATOR          Department : SOM</t>
  </si>
  <si>
    <t>Question Paper: MCDE0606 VIDEO EDITOR</t>
  </si>
  <si>
    <t>Course Name : MCDE0606 VIDEO EDITOR          Department : SOM</t>
  </si>
  <si>
    <t>Question Paper: MCFC0501 COMMUNICATION IN HISTORY &amp; HISTORY OF COMMUNICATION</t>
  </si>
  <si>
    <t>Course Name : MCFC0501 COMMUNICATION IN HISTORY &amp; HISTORY OF COMMUNICATION         Department : SOM</t>
  </si>
  <si>
    <t xml:space="preserve">Question Paper: MCFC0902 MEDIA COMMUNICATIONS &amp; CULTURE </t>
  </si>
  <si>
    <t>Course Name : MCFC0902 MEDIA COMMUNICATIONS &amp; CULTURE           Department : SOM</t>
  </si>
  <si>
    <t>Question Paper: MCFC1101 INTRODUCTION TO PRINT &amp; ELECTRONIC MEDIA</t>
  </si>
  <si>
    <t>Course Name : MCFC1101 INTRODUCTION TO PRINT &amp; ELECTRONIC MEDIA          Department : SOM</t>
  </si>
  <si>
    <t xml:space="preserve">Question Paper: PROFICIENCY IN ENGLISH </t>
  </si>
  <si>
    <t>Course Name : PROFICIENCY IN ENGLISH           Department : SOM</t>
  </si>
  <si>
    <t>Question Paper: CUTM1234 SALES AND DISTRIBUTION MANAGEMENT</t>
  </si>
  <si>
    <t>Course Name : CUTM1234 SALES AND DISTRIBUTION MANAGEMENT           Department : SOM</t>
  </si>
  <si>
    <t>Course Name : CUTM1224 SUMMER INTERNSHIP           Department : SOM</t>
  </si>
  <si>
    <t xml:space="preserve">Question Paper: BBAR1205 MS EXCEL </t>
  </si>
  <si>
    <t>Course Name :       BBAR1205 MS EXCEL      Department : 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</si>
</sst>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3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5" borderId="5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" fontId="2" fillId="5" borderId="4" xfId="0" applyNumberFormat="1" applyFont="1" applyFill="1" applyBorder="1" applyAlignment="1">
      <alignment vertical="center"/>
    </xf>
    <xf numFmtId="1" fontId="2" fillId="4" borderId="4" xfId="0" applyNumberFormat="1" applyFont="1" applyFill="1" applyBorder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2" fillId="4" borderId="4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6" xfId="0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 wrapText="1"/>
    </xf>
    <xf numFmtId="1" fontId="0" fillId="4" borderId="4" xfId="0" applyNumberForma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center" vertical="center"/>
    </xf>
    <xf numFmtId="1" fontId="10" fillId="7" borderId="3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3" fillId="6" borderId="9" xfId="0" applyFont="1" applyFill="1" applyBorder="1" applyAlignment="1">
      <alignment horizontal="center" vertical="center" wrapText="1"/>
    </xf>
    <xf numFmtId="2" fontId="0" fillId="8" borderId="4" xfId="0" applyNumberForma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164" fontId="0" fillId="8" borderId="3" xfId="0" applyNumberForma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0" fillId="4" borderId="2" xfId="0" applyNumberFormat="1" applyFill="1" applyBorder="1" applyAlignment="1">
      <alignment horizontal="center" vertical="center"/>
    </xf>
    <xf numFmtId="1" fontId="10" fillId="7" borderId="2" xfId="0" applyNumberFormat="1" applyFont="1" applyFill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" fontId="10" fillId="9" borderId="4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2" fontId="3" fillId="0" borderId="0" xfId="0" applyNumberFormat="1" applyFont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10" borderId="0" xfId="0" applyFill="1" applyAlignment="1">
      <alignment vertical="center"/>
    </xf>
    <xf numFmtId="1" fontId="0" fillId="4" borderId="4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10" fillId="0" borderId="0" xfId="0" applyNumberFormat="1" applyFont="1" applyAlignment="1">
      <alignment vertical="center"/>
    </xf>
    <xf numFmtId="1" fontId="0" fillId="0" borderId="0" xfId="0" applyNumberFormat="1"/>
    <xf numFmtId="0" fontId="11" fillId="0" borderId="0" xfId="0" applyFont="1" applyAlignment="1">
      <alignment vertical="center"/>
    </xf>
    <xf numFmtId="166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11" borderId="7" xfId="0" applyFont="1" applyFill="1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F484-F0A1-4E33-BB95-2529832A1964}">
  <dimension ref="A1:U82"/>
  <sheetViews>
    <sheetView workbookViewId="0">
      <selection activeCell="A3" sqref="A3:E3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3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10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52.173913043478258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36.95652173913043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44.565217391304344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44">
        <v>31</v>
      </c>
      <c r="D11" s="45">
        <f>COUNTIF(C11:C46,"&gt;="&amp;D10)</f>
        <v>24</v>
      </c>
      <c r="E11" s="46">
        <v>30</v>
      </c>
      <c r="F11" s="47">
        <f>COUNTIF(E11:E46,"&gt;="&amp;F10)</f>
        <v>17</v>
      </c>
      <c r="G11" s="48" t="s">
        <v>46</v>
      </c>
      <c r="H11" s="49">
        <v>3</v>
      </c>
      <c r="I11" s="50">
        <v>2</v>
      </c>
      <c r="J11" s="50">
        <v>1</v>
      </c>
      <c r="K11" s="50">
        <v>1</v>
      </c>
      <c r="L11" s="50">
        <v>2</v>
      </c>
      <c r="M11" s="50">
        <v>1</v>
      </c>
      <c r="N11" s="50">
        <v>2</v>
      </c>
      <c r="O11" s="50">
        <v>2</v>
      </c>
      <c r="P11" s="50">
        <v>1</v>
      </c>
      <c r="Q11" s="50">
        <v>1</v>
      </c>
      <c r="R11" s="50">
        <v>3</v>
      </c>
      <c r="S11" s="50">
        <v>2</v>
      </c>
      <c r="T11" s="50">
        <v>1</v>
      </c>
    </row>
    <row r="12" spans="1:21" ht="25" customHeight="1" thickBot="1" x14ac:dyDescent="0.5">
      <c r="A12" s="21">
        <v>2</v>
      </c>
      <c r="B12" s="51">
        <v>180409120002</v>
      </c>
      <c r="C12" s="52">
        <v>33</v>
      </c>
      <c r="D12" s="53">
        <f>(D11/46)*100</f>
        <v>52.173913043478258</v>
      </c>
      <c r="E12" s="54">
        <v>29</v>
      </c>
      <c r="F12" s="55">
        <f>(F11/46)*100</f>
        <v>36.95652173913043</v>
      </c>
      <c r="G12" s="48" t="s">
        <v>47</v>
      </c>
      <c r="H12" s="56">
        <v>3</v>
      </c>
      <c r="I12" s="57">
        <v>3</v>
      </c>
      <c r="J12" s="57">
        <v>2</v>
      </c>
      <c r="K12" s="57">
        <v>3</v>
      </c>
      <c r="L12" s="57">
        <v>3</v>
      </c>
      <c r="M12" s="57">
        <v>1</v>
      </c>
      <c r="N12" s="57">
        <v>3</v>
      </c>
      <c r="O12" s="57">
        <v>3</v>
      </c>
      <c r="P12" s="57">
        <v>1</v>
      </c>
      <c r="Q12" s="57">
        <v>2</v>
      </c>
      <c r="R12" s="57">
        <v>3</v>
      </c>
      <c r="S12" s="57">
        <v>3</v>
      </c>
      <c r="T12" s="57">
        <v>2</v>
      </c>
    </row>
    <row r="13" spans="1:21" ht="25" customHeight="1" thickBot="1" x14ac:dyDescent="0.5">
      <c r="A13" s="21">
        <v>3</v>
      </c>
      <c r="B13" s="51">
        <v>180409120004</v>
      </c>
      <c r="C13" s="52">
        <v>19</v>
      </c>
      <c r="D13" s="45"/>
      <c r="E13" s="54">
        <v>30</v>
      </c>
      <c r="F13" s="58"/>
      <c r="G13" s="48" t="s">
        <v>48</v>
      </c>
      <c r="H13" s="56">
        <v>3</v>
      </c>
      <c r="I13" s="57">
        <v>3</v>
      </c>
      <c r="J13" s="57">
        <v>2</v>
      </c>
      <c r="K13" s="57">
        <v>2</v>
      </c>
      <c r="L13" s="57">
        <v>3</v>
      </c>
      <c r="M13" s="57">
        <v>2</v>
      </c>
      <c r="N13" s="57">
        <v>3</v>
      </c>
      <c r="O13" s="57">
        <v>3</v>
      </c>
      <c r="P13" s="57">
        <v>1</v>
      </c>
      <c r="Q13" s="57">
        <v>2</v>
      </c>
      <c r="R13" s="57">
        <v>3</v>
      </c>
      <c r="S13" s="57">
        <v>3</v>
      </c>
      <c r="T13" s="57">
        <v>2</v>
      </c>
    </row>
    <row r="14" spans="1:21" ht="25" customHeight="1" thickBot="1" x14ac:dyDescent="0.5">
      <c r="A14" s="21">
        <v>4</v>
      </c>
      <c r="B14" s="51">
        <v>180409120005</v>
      </c>
      <c r="C14" s="52">
        <v>34</v>
      </c>
      <c r="D14" s="45"/>
      <c r="E14" s="54">
        <v>32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51">
        <v>180409120006</v>
      </c>
      <c r="C15" s="52">
        <v>24</v>
      </c>
      <c r="D15" s="45"/>
      <c r="E15" s="54">
        <v>26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180409120009</v>
      </c>
      <c r="C16" s="52">
        <v>36</v>
      </c>
      <c r="D16" s="45"/>
      <c r="E16" s="54">
        <v>37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180409120010</v>
      </c>
      <c r="C17" s="52">
        <v>46</v>
      </c>
      <c r="D17" s="45"/>
      <c r="E17" s="54">
        <v>30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2.6666666666666665</v>
      </c>
      <c r="J17" s="60">
        <f t="shared" si="0"/>
        <v>1.6666666666666667</v>
      </c>
      <c r="K17" s="60">
        <f t="shared" si="0"/>
        <v>2</v>
      </c>
      <c r="L17" s="60">
        <f t="shared" si="0"/>
        <v>2.6666666666666665</v>
      </c>
      <c r="M17" s="60">
        <f t="shared" si="0"/>
        <v>1.3333333333333333</v>
      </c>
      <c r="N17" s="60">
        <f t="shared" si="0"/>
        <v>2.6666666666666665</v>
      </c>
      <c r="O17" s="60">
        <f t="shared" si="0"/>
        <v>2.6666666666666665</v>
      </c>
      <c r="P17" s="60">
        <f t="shared" si="0"/>
        <v>1</v>
      </c>
      <c r="Q17" s="60">
        <f t="shared" si="0"/>
        <v>1.6666666666666667</v>
      </c>
      <c r="R17" s="60">
        <f t="shared" si="0"/>
        <v>3</v>
      </c>
      <c r="S17" s="60">
        <f t="shared" si="0"/>
        <v>2.6666666666666665</v>
      </c>
      <c r="T17" s="60">
        <f t="shared" si="0"/>
        <v>1.6666666666666667</v>
      </c>
    </row>
    <row r="18" spans="1:20" ht="38" customHeight="1" thickBot="1" x14ac:dyDescent="0.5">
      <c r="A18" s="21">
        <v>8</v>
      </c>
      <c r="B18" s="51">
        <v>180409120012</v>
      </c>
      <c r="C18" s="52">
        <v>23</v>
      </c>
      <c r="D18" s="45"/>
      <c r="E18" s="54">
        <v>26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1.9487999999999999</v>
      </c>
      <c r="J18" s="64">
        <f t="shared" si="1"/>
        <v>1.218</v>
      </c>
      <c r="K18" s="64">
        <f t="shared" si="1"/>
        <v>1.4616</v>
      </c>
      <c r="L18" s="64">
        <f t="shared" si="1"/>
        <v>1.9487999999999999</v>
      </c>
      <c r="M18" s="64">
        <f t="shared" si="1"/>
        <v>0.97439999999999993</v>
      </c>
      <c r="N18" s="64">
        <f t="shared" si="1"/>
        <v>1.9487999999999999</v>
      </c>
      <c r="O18" s="64">
        <f t="shared" si="1"/>
        <v>1.9487999999999999</v>
      </c>
      <c r="P18" s="64">
        <f t="shared" si="1"/>
        <v>0.73080000000000001</v>
      </c>
      <c r="Q18" s="64">
        <f t="shared" si="1"/>
        <v>1.218</v>
      </c>
      <c r="R18" s="64">
        <f t="shared" si="1"/>
        <v>2.1924000000000001</v>
      </c>
      <c r="S18" s="64">
        <f t="shared" si="1"/>
        <v>1.9487999999999999</v>
      </c>
      <c r="T18" s="64">
        <f t="shared" si="1"/>
        <v>1.218</v>
      </c>
    </row>
    <row r="19" spans="1:20" ht="25" customHeight="1" thickBot="1" x14ac:dyDescent="0.5">
      <c r="A19" s="21">
        <v>9</v>
      </c>
      <c r="B19" s="51">
        <v>180409120013</v>
      </c>
      <c r="C19" s="52">
        <v>39</v>
      </c>
      <c r="D19" s="45"/>
      <c r="E19" s="54">
        <v>27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180409120014</v>
      </c>
      <c r="C20" s="52">
        <v>31</v>
      </c>
      <c r="D20" s="45"/>
      <c r="E20" s="54">
        <v>28</v>
      </c>
      <c r="F20" s="45"/>
    </row>
    <row r="21" spans="1:20" ht="25" customHeight="1" thickBot="1" x14ac:dyDescent="0.5">
      <c r="A21" s="21">
        <v>11</v>
      </c>
      <c r="B21" s="51">
        <v>180409120015</v>
      </c>
      <c r="C21" s="52">
        <v>38</v>
      </c>
      <c r="D21" s="45"/>
      <c r="E21" s="54">
        <v>33</v>
      </c>
      <c r="F21" s="67"/>
    </row>
    <row r="22" spans="1:20" ht="25" customHeight="1" thickBot="1" x14ac:dyDescent="0.5">
      <c r="A22" s="21">
        <v>12</v>
      </c>
      <c r="B22" s="51">
        <v>180409120018</v>
      </c>
      <c r="C22" s="52">
        <v>36</v>
      </c>
      <c r="D22" s="45"/>
      <c r="E22" s="54">
        <v>34</v>
      </c>
      <c r="F22" s="67"/>
    </row>
    <row r="23" spans="1:20" ht="25" customHeight="1" thickBot="1" x14ac:dyDescent="0.5">
      <c r="A23" s="21">
        <v>13</v>
      </c>
      <c r="B23" s="51">
        <v>180409120020</v>
      </c>
      <c r="C23" s="52">
        <v>23</v>
      </c>
      <c r="D23" s="45"/>
      <c r="E23" s="54">
        <v>28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180409120021</v>
      </c>
      <c r="C24" s="52">
        <v>18</v>
      </c>
      <c r="D24" s="45"/>
      <c r="E24" s="54">
        <v>23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180409120022</v>
      </c>
      <c r="C25" s="52">
        <v>23</v>
      </c>
      <c r="D25" s="45"/>
      <c r="E25" s="54">
        <v>29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180409120023</v>
      </c>
      <c r="C26" s="52">
        <v>28</v>
      </c>
      <c r="D26" s="45"/>
      <c r="E26" s="54">
        <v>24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180409120024</v>
      </c>
      <c r="C27" s="52">
        <v>26</v>
      </c>
      <c r="D27" s="45"/>
      <c r="E27" s="54">
        <v>28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180409120025</v>
      </c>
      <c r="C28" s="52">
        <v>30</v>
      </c>
      <c r="D28" s="72"/>
      <c r="E28" s="54">
        <v>28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180409120027</v>
      </c>
      <c r="C29" s="52">
        <v>21</v>
      </c>
      <c r="D29" s="45"/>
      <c r="E29" s="54">
        <v>21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180409120028</v>
      </c>
      <c r="C30" s="52">
        <v>19</v>
      </c>
      <c r="D30" s="45"/>
      <c r="E30" s="54">
        <v>24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180409120032</v>
      </c>
      <c r="C31" s="52">
        <v>15</v>
      </c>
      <c r="D31" s="45"/>
      <c r="E31" s="54">
        <v>23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180409120033</v>
      </c>
      <c r="C32" s="52">
        <v>21</v>
      </c>
      <c r="D32" s="45"/>
      <c r="E32" s="54">
        <v>22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180409120037</v>
      </c>
      <c r="C33" s="52">
        <v>25</v>
      </c>
      <c r="D33" s="45"/>
      <c r="E33" s="54">
        <v>30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180409120041</v>
      </c>
      <c r="C34" s="52">
        <v>39</v>
      </c>
      <c r="D34" s="45"/>
      <c r="E34" s="54">
        <v>30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180209120001</v>
      </c>
      <c r="C35" s="52">
        <v>40</v>
      </c>
      <c r="D35" s="45"/>
      <c r="E35" s="54">
        <v>18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180209120002</v>
      </c>
      <c r="C36" s="52">
        <v>43</v>
      </c>
      <c r="D36" s="45"/>
      <c r="E36" s="54">
        <v>28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180209120003</v>
      </c>
      <c r="C37" s="52">
        <v>43</v>
      </c>
      <c r="D37" s="45"/>
      <c r="E37" s="54">
        <v>18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51">
        <v>180209120004</v>
      </c>
      <c r="C38" s="52">
        <v>40</v>
      </c>
      <c r="D38" s="45"/>
      <c r="E38" s="54">
        <v>25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51">
        <v>180209120005</v>
      </c>
      <c r="C39" s="52">
        <v>41</v>
      </c>
      <c r="D39" s="45"/>
      <c r="E39" s="54">
        <v>21</v>
      </c>
      <c r="F39" s="67"/>
    </row>
    <row r="40" spans="1:21" ht="25" customHeight="1" thickBot="1" x14ac:dyDescent="0.5">
      <c r="A40" s="21">
        <v>30</v>
      </c>
      <c r="B40" s="51">
        <v>180209120006</v>
      </c>
      <c r="C40" s="52">
        <v>41</v>
      </c>
      <c r="D40" s="45"/>
      <c r="E40" s="54">
        <v>23</v>
      </c>
      <c r="F40" s="67"/>
    </row>
    <row r="41" spans="1:21" ht="25" customHeight="1" thickBot="1" x14ac:dyDescent="0.5">
      <c r="A41" s="21">
        <v>31</v>
      </c>
      <c r="B41" s="51">
        <v>180209120007</v>
      </c>
      <c r="C41" s="52">
        <v>43</v>
      </c>
      <c r="D41" s="45"/>
      <c r="E41" s="54">
        <v>28</v>
      </c>
      <c r="F41" s="67"/>
      <c r="G41" s="7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1" ht="25" customHeight="1" thickBot="1" x14ac:dyDescent="0.5">
      <c r="A42" s="21">
        <v>32</v>
      </c>
      <c r="B42" s="51">
        <v>180209120008</v>
      </c>
      <c r="C42" s="52">
        <v>38</v>
      </c>
      <c r="D42" s="45"/>
      <c r="E42" s="54">
        <v>15</v>
      </c>
      <c r="F42" s="67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1" ht="25" customHeight="1" thickBot="1" x14ac:dyDescent="0.5">
      <c r="A43" s="21">
        <v>33</v>
      </c>
      <c r="B43" s="51">
        <v>180209120009</v>
      </c>
      <c r="C43" s="52">
        <v>43</v>
      </c>
      <c r="D43" s="45"/>
      <c r="E43" s="54">
        <v>27</v>
      </c>
      <c r="F43" s="67"/>
      <c r="G43" s="7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1" ht="25" customHeight="1" thickBot="1" x14ac:dyDescent="0.5">
      <c r="A44" s="21">
        <v>34</v>
      </c>
      <c r="B44" s="51">
        <v>180209120010</v>
      </c>
      <c r="C44" s="52">
        <v>40</v>
      </c>
      <c r="D44" s="45"/>
      <c r="E44" s="54">
        <v>22</v>
      </c>
      <c r="F44" s="67"/>
      <c r="G44" s="7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25" customHeight="1" thickBot="1" x14ac:dyDescent="0.5">
      <c r="A45" s="21">
        <v>35</v>
      </c>
      <c r="B45" s="51">
        <v>180209120011</v>
      </c>
      <c r="C45" s="52">
        <v>40</v>
      </c>
      <c r="D45" s="45"/>
      <c r="E45" s="54">
        <v>24</v>
      </c>
      <c r="F45" s="67"/>
      <c r="G45" s="7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ht="25" customHeight="1" thickBot="1" x14ac:dyDescent="0.5">
      <c r="A46" s="21">
        <v>36</v>
      </c>
      <c r="B46" s="51">
        <v>180209120012</v>
      </c>
      <c r="C46" s="52">
        <v>38</v>
      </c>
      <c r="D46" s="45"/>
      <c r="E46" s="54">
        <v>23</v>
      </c>
      <c r="F46" s="67"/>
      <c r="G46" s="7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1" ht="25" customHeight="1" thickBot="1" x14ac:dyDescent="0.5">
      <c r="A47" s="21">
        <v>37</v>
      </c>
      <c r="B47" s="51">
        <v>180209120013</v>
      </c>
      <c r="C47" s="52">
        <v>40</v>
      </c>
      <c r="D47" s="70"/>
      <c r="E47" s="54">
        <v>26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21" ht="25" customHeight="1" thickBot="1" x14ac:dyDescent="0.5">
      <c r="A48" s="21">
        <v>38</v>
      </c>
      <c r="B48" s="51">
        <v>180209120014</v>
      </c>
      <c r="C48" s="52">
        <v>38</v>
      </c>
      <c r="D48" s="70"/>
      <c r="E48" s="54">
        <v>21</v>
      </c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16" ht="25" customHeight="1" thickBot="1" x14ac:dyDescent="0.5">
      <c r="A49" s="21">
        <v>39</v>
      </c>
      <c r="B49" s="51">
        <v>180209120015</v>
      </c>
      <c r="C49" s="52">
        <v>38</v>
      </c>
      <c r="D49" s="70"/>
      <c r="E49" s="54">
        <v>23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16" ht="25" customHeight="1" thickBot="1" x14ac:dyDescent="0.5">
      <c r="A50" s="21">
        <v>40</v>
      </c>
      <c r="B50" s="51">
        <v>180209120016</v>
      </c>
      <c r="C50" s="52">
        <v>38</v>
      </c>
      <c r="D50" s="70"/>
      <c r="E50" s="54">
        <v>23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16" ht="25" customHeight="1" thickBot="1" x14ac:dyDescent="0.5">
      <c r="A51" s="21">
        <v>41</v>
      </c>
      <c r="B51" s="51">
        <v>180209120018</v>
      </c>
      <c r="C51" s="52">
        <v>39</v>
      </c>
      <c r="D51" s="70"/>
      <c r="E51" s="54">
        <v>28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16" ht="25" customHeight="1" thickBot="1" x14ac:dyDescent="0.5">
      <c r="A52" s="21">
        <v>42</v>
      </c>
      <c r="B52" s="51">
        <v>180209120020</v>
      </c>
      <c r="C52" s="52">
        <v>39</v>
      </c>
      <c r="D52" s="66"/>
      <c r="E52" s="54">
        <v>10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6" ht="25" customHeight="1" thickBot="1" x14ac:dyDescent="0.5">
      <c r="A53" s="21">
        <v>43</v>
      </c>
      <c r="B53" s="51">
        <v>180209120021</v>
      </c>
      <c r="C53" s="52">
        <v>39</v>
      </c>
      <c r="D53" s="6"/>
      <c r="E53" s="54">
        <v>27</v>
      </c>
      <c r="F53" s="6"/>
      <c r="G53" s="6"/>
    </row>
    <row r="54" spans="1:16" ht="25" customHeight="1" thickBot="1" x14ac:dyDescent="0.5">
      <c r="A54" s="21">
        <v>44</v>
      </c>
      <c r="B54" s="51">
        <v>180209120022</v>
      </c>
      <c r="C54" s="52">
        <v>41</v>
      </c>
      <c r="D54" s="6"/>
      <c r="E54" s="54">
        <v>26</v>
      </c>
      <c r="F54" s="6"/>
      <c r="G54" s="6"/>
    </row>
    <row r="55" spans="1:16" ht="25" customHeight="1" thickBot="1" x14ac:dyDescent="0.5">
      <c r="A55" s="21">
        <v>45</v>
      </c>
      <c r="B55" s="51">
        <v>180209120025</v>
      </c>
      <c r="C55" s="52">
        <v>44</v>
      </c>
      <c r="D55" s="70"/>
      <c r="E55" s="54">
        <v>30</v>
      </c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16" ht="25" customHeight="1" thickBot="1" x14ac:dyDescent="0.5">
      <c r="A56" s="21">
        <v>46</v>
      </c>
      <c r="B56" s="51">
        <v>180209120026</v>
      </c>
      <c r="C56" s="52">
        <v>43</v>
      </c>
      <c r="D56" s="70"/>
      <c r="E56" s="54">
        <v>23</v>
      </c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6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16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6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6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6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6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6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16" x14ac:dyDescent="0.45">
      <c r="A64" s="21">
        <v>79</v>
      </c>
      <c r="B64" s="75"/>
      <c r="C64"/>
      <c r="D64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29A3D-07FE-483E-B6D1-1A1F3F31B86B}">
  <dimension ref="A1:U63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67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68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49.056603773584904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49.056603773584904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49.056603773584904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78">
        <v>37</v>
      </c>
      <c r="D11" s="45">
        <f>COUNTIF(C11:C37,"&gt;="&amp;D10)</f>
        <v>26</v>
      </c>
      <c r="E11" s="79">
        <v>37</v>
      </c>
      <c r="F11" s="47">
        <f>COUNTIF(E11:E37,"&gt;="&amp;F10)</f>
        <v>26</v>
      </c>
      <c r="G11" s="48" t="s">
        <v>46</v>
      </c>
      <c r="H11" s="49">
        <v>3</v>
      </c>
      <c r="I11" s="50">
        <v>0</v>
      </c>
      <c r="J11" s="80">
        <v>0</v>
      </c>
      <c r="K11" s="80">
        <v>2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3</v>
      </c>
      <c r="S11" s="80">
        <v>0</v>
      </c>
      <c r="T11" s="80">
        <v>0</v>
      </c>
    </row>
    <row r="12" spans="1:21" ht="25" customHeight="1" thickBot="1" x14ac:dyDescent="0.5">
      <c r="A12" s="21">
        <v>2</v>
      </c>
      <c r="B12" s="51">
        <v>180409120002</v>
      </c>
      <c r="C12" s="81">
        <v>30</v>
      </c>
      <c r="D12" s="53">
        <f>(D11/53)*100</f>
        <v>49.056603773584904</v>
      </c>
      <c r="E12" s="82">
        <v>30</v>
      </c>
      <c r="F12" s="55">
        <f>(F11/53)*100</f>
        <v>49.056603773584904</v>
      </c>
      <c r="G12" s="48" t="s">
        <v>47</v>
      </c>
      <c r="H12" s="56">
        <v>3</v>
      </c>
      <c r="I12" s="57">
        <v>0</v>
      </c>
      <c r="J12" s="83">
        <v>0</v>
      </c>
      <c r="K12" s="83">
        <v>2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3</v>
      </c>
      <c r="S12" s="83">
        <v>0</v>
      </c>
      <c r="T12" s="83">
        <v>0</v>
      </c>
    </row>
    <row r="13" spans="1:21" ht="25" customHeight="1" thickBot="1" x14ac:dyDescent="0.5">
      <c r="A13" s="21">
        <v>3</v>
      </c>
      <c r="B13" s="51">
        <v>180409120004</v>
      </c>
      <c r="C13" s="81">
        <v>36</v>
      </c>
      <c r="D13" s="45"/>
      <c r="E13" s="82">
        <v>36</v>
      </c>
      <c r="F13" s="58"/>
      <c r="G13" s="48" t="s">
        <v>48</v>
      </c>
      <c r="H13" s="56"/>
      <c r="I13" s="5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1" ht="25" customHeight="1" thickBot="1" x14ac:dyDescent="0.5">
      <c r="A14" s="21">
        <v>4</v>
      </c>
      <c r="B14" s="51">
        <v>180409120005</v>
      </c>
      <c r="C14" s="81">
        <v>32</v>
      </c>
      <c r="D14" s="45"/>
      <c r="E14" s="82">
        <v>32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51">
        <v>180409120006</v>
      </c>
      <c r="C15" s="81">
        <v>33</v>
      </c>
      <c r="D15" s="45"/>
      <c r="E15" s="82">
        <v>33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180409120008</v>
      </c>
      <c r="C16" s="81">
        <v>33</v>
      </c>
      <c r="D16" s="45"/>
      <c r="E16" s="82">
        <v>33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180409120009</v>
      </c>
      <c r="C17" s="81">
        <v>30</v>
      </c>
      <c r="D17" s="45"/>
      <c r="E17" s="82">
        <v>30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0</v>
      </c>
      <c r="J17" s="60">
        <f t="shared" si="0"/>
        <v>0</v>
      </c>
      <c r="K17" s="60">
        <f t="shared" si="0"/>
        <v>2</v>
      </c>
      <c r="L17" s="60">
        <f t="shared" si="0"/>
        <v>0</v>
      </c>
      <c r="M17" s="60">
        <f t="shared" si="0"/>
        <v>0</v>
      </c>
      <c r="N17" s="60">
        <f t="shared" si="0"/>
        <v>0</v>
      </c>
      <c r="O17" s="60">
        <f t="shared" si="0"/>
        <v>0</v>
      </c>
      <c r="P17" s="60">
        <f t="shared" si="0"/>
        <v>0</v>
      </c>
      <c r="Q17" s="60">
        <f t="shared" si="0"/>
        <v>0</v>
      </c>
      <c r="R17" s="60">
        <f t="shared" si="0"/>
        <v>3</v>
      </c>
      <c r="S17" s="60">
        <f t="shared" si="0"/>
        <v>0</v>
      </c>
      <c r="T17" s="60">
        <f t="shared" si="0"/>
        <v>0</v>
      </c>
    </row>
    <row r="18" spans="1:20" ht="38" customHeight="1" thickBot="1" x14ac:dyDescent="0.5">
      <c r="A18" s="21">
        <v>8</v>
      </c>
      <c r="B18" s="51">
        <v>180409120010</v>
      </c>
      <c r="C18" s="81">
        <v>33</v>
      </c>
      <c r="D18" s="45"/>
      <c r="E18" s="82">
        <v>33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0</v>
      </c>
      <c r="J18" s="64">
        <f t="shared" si="1"/>
        <v>0</v>
      </c>
      <c r="K18" s="64">
        <f t="shared" si="1"/>
        <v>1.4616</v>
      </c>
      <c r="L18" s="64">
        <f t="shared" si="1"/>
        <v>0</v>
      </c>
      <c r="M18" s="64">
        <f t="shared" si="1"/>
        <v>0</v>
      </c>
      <c r="N18" s="64">
        <f t="shared" si="1"/>
        <v>0</v>
      </c>
      <c r="O18" s="64">
        <f t="shared" si="1"/>
        <v>0</v>
      </c>
      <c r="P18" s="64">
        <f t="shared" si="1"/>
        <v>0</v>
      </c>
      <c r="Q18" s="64">
        <f t="shared" si="1"/>
        <v>0</v>
      </c>
      <c r="R18" s="64">
        <f t="shared" si="1"/>
        <v>2.1924000000000001</v>
      </c>
      <c r="S18" s="64">
        <f t="shared" si="1"/>
        <v>0</v>
      </c>
      <c r="T18" s="64">
        <f t="shared" si="1"/>
        <v>0</v>
      </c>
    </row>
    <row r="19" spans="1:20" ht="25" customHeight="1" thickBot="1" x14ac:dyDescent="0.5">
      <c r="A19" s="21">
        <v>9</v>
      </c>
      <c r="B19" s="51">
        <v>180409120012</v>
      </c>
      <c r="C19" s="81">
        <v>34</v>
      </c>
      <c r="D19" s="45"/>
      <c r="E19" s="82">
        <v>34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180409120013</v>
      </c>
      <c r="C20" s="81">
        <v>34</v>
      </c>
      <c r="D20" s="45"/>
      <c r="E20" s="82">
        <v>34</v>
      </c>
      <c r="F20" s="45"/>
    </row>
    <row r="21" spans="1:20" ht="25" customHeight="1" thickBot="1" x14ac:dyDescent="0.5">
      <c r="A21" s="21">
        <v>11</v>
      </c>
      <c r="B21" s="51">
        <v>180409120014</v>
      </c>
      <c r="C21" s="81">
        <v>36</v>
      </c>
      <c r="D21" s="45"/>
      <c r="E21" s="82">
        <v>36</v>
      </c>
      <c r="F21" s="67"/>
    </row>
    <row r="22" spans="1:20" ht="25" customHeight="1" thickBot="1" x14ac:dyDescent="0.5">
      <c r="A22" s="21">
        <v>12</v>
      </c>
      <c r="B22" s="51">
        <v>180409120015</v>
      </c>
      <c r="C22" s="81">
        <v>40</v>
      </c>
      <c r="D22" s="45"/>
      <c r="E22" s="82">
        <v>40</v>
      </c>
      <c r="F22" s="67"/>
    </row>
    <row r="23" spans="1:20" ht="25" customHeight="1" thickBot="1" x14ac:dyDescent="0.5">
      <c r="A23" s="21">
        <v>13</v>
      </c>
      <c r="B23" s="51">
        <v>180409120018</v>
      </c>
      <c r="C23" s="81">
        <v>38</v>
      </c>
      <c r="D23" s="45"/>
      <c r="E23" s="82">
        <v>38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180409120019</v>
      </c>
      <c r="C24" s="81">
        <v>0</v>
      </c>
      <c r="D24" s="45"/>
      <c r="E24" s="82">
        <v>0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180409120020</v>
      </c>
      <c r="C25" s="81">
        <v>35</v>
      </c>
      <c r="D25" s="45"/>
      <c r="E25" s="82">
        <v>35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180409120021</v>
      </c>
      <c r="C26" s="81">
        <v>32</v>
      </c>
      <c r="D26" s="45"/>
      <c r="E26" s="82">
        <v>32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180409120022</v>
      </c>
      <c r="C27" s="81">
        <v>31</v>
      </c>
      <c r="D27" s="45"/>
      <c r="E27" s="82">
        <v>31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180409120023</v>
      </c>
      <c r="C28" s="81">
        <v>39</v>
      </c>
      <c r="D28" s="72"/>
      <c r="E28" s="82">
        <v>39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180409120024</v>
      </c>
      <c r="C29" s="81">
        <v>36</v>
      </c>
      <c r="D29" s="45"/>
      <c r="E29" s="82">
        <v>36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180409120025</v>
      </c>
      <c r="C30" s="81">
        <v>31</v>
      </c>
      <c r="D30" s="45"/>
      <c r="E30" s="82">
        <v>31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180409120027</v>
      </c>
      <c r="C31" s="81">
        <v>36</v>
      </c>
      <c r="D31" s="45"/>
      <c r="E31" s="82">
        <v>36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180409120028</v>
      </c>
      <c r="C32" s="81">
        <v>35</v>
      </c>
      <c r="D32" s="45"/>
      <c r="E32" s="82">
        <v>35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180409120032</v>
      </c>
      <c r="C33" s="81">
        <v>35</v>
      </c>
      <c r="D33" s="45"/>
      <c r="E33" s="82">
        <v>35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180409120033</v>
      </c>
      <c r="C34" s="81">
        <v>36</v>
      </c>
      <c r="D34" s="45"/>
      <c r="E34" s="82">
        <v>36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180409120037</v>
      </c>
      <c r="C35" s="81">
        <v>34</v>
      </c>
      <c r="D35" s="45"/>
      <c r="E35" s="82">
        <v>34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180409120041</v>
      </c>
      <c r="C36" s="81">
        <v>39</v>
      </c>
      <c r="D36" s="45"/>
      <c r="E36" s="82">
        <v>39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180209120001</v>
      </c>
      <c r="C37" s="81">
        <v>33</v>
      </c>
      <c r="D37" s="45"/>
      <c r="E37" s="82">
        <v>33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19" thickBot="1" x14ac:dyDescent="0.5">
      <c r="A38" s="21">
        <v>28</v>
      </c>
      <c r="B38" s="51">
        <v>180209120002</v>
      </c>
      <c r="C38" s="81">
        <v>33</v>
      </c>
      <c r="D38" s="75"/>
      <c r="E38" s="82">
        <v>33</v>
      </c>
      <c r="F38" s="75"/>
      <c r="G38" s="75"/>
      <c r="H38"/>
      <c r="I38"/>
      <c r="U38" s="76"/>
    </row>
    <row r="39" spans="1:21" ht="19" thickBot="1" x14ac:dyDescent="0.5">
      <c r="A39" s="21">
        <v>29</v>
      </c>
      <c r="B39" s="51">
        <v>180209120003</v>
      </c>
      <c r="C39" s="81">
        <v>31</v>
      </c>
      <c r="D39" s="77"/>
      <c r="E39" s="82">
        <v>31</v>
      </c>
      <c r="F39" s="77"/>
      <c r="G39" s="75"/>
      <c r="H39"/>
      <c r="I3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1" ht="19" thickBot="1" x14ac:dyDescent="0.5">
      <c r="A40" s="21">
        <v>30</v>
      </c>
      <c r="B40" s="51">
        <v>180209120004</v>
      </c>
      <c r="C40" s="81">
        <v>31</v>
      </c>
      <c r="D40" s="75"/>
      <c r="E40" s="82">
        <v>31</v>
      </c>
      <c r="F40" s="75"/>
      <c r="G40" s="75"/>
      <c r="H40"/>
      <c r="I40"/>
    </row>
    <row r="41" spans="1:21" ht="19" thickBot="1" x14ac:dyDescent="0.5">
      <c r="A41" s="21">
        <v>31</v>
      </c>
      <c r="B41" s="51">
        <v>180209120005</v>
      </c>
      <c r="C41" s="81">
        <v>31</v>
      </c>
      <c r="D41" s="75"/>
      <c r="E41" s="82">
        <v>31</v>
      </c>
      <c r="F41" s="75"/>
      <c r="G41" s="75"/>
      <c r="H41"/>
      <c r="I41"/>
    </row>
    <row r="42" spans="1:21" ht="19" thickBot="1" x14ac:dyDescent="0.5">
      <c r="A42" s="21">
        <v>32</v>
      </c>
      <c r="B42" s="51">
        <v>180209120006</v>
      </c>
      <c r="C42" s="81">
        <v>30</v>
      </c>
      <c r="D42" s="75"/>
      <c r="E42" s="82">
        <v>30</v>
      </c>
      <c r="F42" s="75"/>
      <c r="G42" s="75"/>
      <c r="H42"/>
      <c r="I42"/>
    </row>
    <row r="43" spans="1:21" ht="19" thickBot="1" x14ac:dyDescent="0.5">
      <c r="A43" s="21">
        <v>33</v>
      </c>
      <c r="B43" s="51">
        <v>180209120007</v>
      </c>
      <c r="C43" s="81">
        <v>15</v>
      </c>
      <c r="D43" s="75"/>
      <c r="E43" s="82">
        <v>15</v>
      </c>
      <c r="F43" s="75"/>
      <c r="G43" s="75"/>
      <c r="H43"/>
      <c r="I43"/>
    </row>
    <row r="44" spans="1:21" s="76" customFormat="1" ht="19" thickBot="1" x14ac:dyDescent="0.5">
      <c r="A44" s="21">
        <v>34</v>
      </c>
      <c r="B44" s="51">
        <v>180209120008</v>
      </c>
      <c r="C44" s="81">
        <v>31</v>
      </c>
      <c r="D44" s="75"/>
      <c r="E44" s="82">
        <v>31</v>
      </c>
      <c r="F44" s="75"/>
      <c r="G44" s="75"/>
      <c r="H44"/>
      <c r="I4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9" thickBot="1" x14ac:dyDescent="0.5">
      <c r="A45" s="21">
        <v>35</v>
      </c>
      <c r="B45" s="51">
        <v>180209120009</v>
      </c>
      <c r="C45" s="81">
        <v>31</v>
      </c>
      <c r="D45" s="75"/>
      <c r="E45" s="82">
        <v>31</v>
      </c>
      <c r="F45" s="75"/>
      <c r="G45" s="75"/>
      <c r="H45"/>
      <c r="I45"/>
      <c r="U45" s="76"/>
    </row>
    <row r="46" spans="1:21" ht="19" thickBot="1" x14ac:dyDescent="0.5">
      <c r="A46" s="21">
        <v>36</v>
      </c>
      <c r="B46" s="51">
        <v>180209120010</v>
      </c>
      <c r="C46" s="81">
        <v>33</v>
      </c>
      <c r="D46" s="75"/>
      <c r="E46" s="82">
        <v>33</v>
      </c>
      <c r="F46" s="75"/>
      <c r="G46" s="75"/>
      <c r="H46"/>
      <c r="I4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1" ht="19" thickBot="1" x14ac:dyDescent="0.5">
      <c r="A47" s="21">
        <v>37</v>
      </c>
      <c r="B47" s="51">
        <v>180209120011</v>
      </c>
      <c r="C47" s="81">
        <v>32</v>
      </c>
      <c r="D47" s="75"/>
      <c r="E47" s="82">
        <v>32</v>
      </c>
      <c r="F47" s="75"/>
      <c r="G47" s="75"/>
      <c r="H47"/>
      <c r="I47"/>
    </row>
    <row r="48" spans="1:21" ht="19" thickBot="1" x14ac:dyDescent="0.5">
      <c r="A48" s="21">
        <v>38</v>
      </c>
      <c r="B48" s="51">
        <v>180209120012</v>
      </c>
      <c r="C48" s="81">
        <v>32</v>
      </c>
      <c r="D48" s="75"/>
      <c r="E48" s="82">
        <v>32</v>
      </c>
      <c r="F48" s="75"/>
      <c r="G48" s="75"/>
      <c r="H48"/>
      <c r="I48"/>
    </row>
    <row r="49" spans="1:21" ht="19" thickBot="1" x14ac:dyDescent="0.5">
      <c r="A49" s="21">
        <v>39</v>
      </c>
      <c r="B49" s="51">
        <v>180209120013</v>
      </c>
      <c r="C49" s="81">
        <v>31</v>
      </c>
      <c r="D49" s="75"/>
      <c r="E49" s="82">
        <v>31</v>
      </c>
      <c r="F49" s="75"/>
      <c r="G49" s="75"/>
      <c r="H49"/>
      <c r="I49"/>
    </row>
    <row r="50" spans="1:21" ht="19" thickBot="1" x14ac:dyDescent="0.5">
      <c r="A50" s="21">
        <v>40</v>
      </c>
      <c r="B50" s="51">
        <v>180209120014</v>
      </c>
      <c r="C50" s="81">
        <v>31</v>
      </c>
      <c r="D50" s="75"/>
      <c r="E50" s="82">
        <v>31</v>
      </c>
      <c r="F50" s="75"/>
      <c r="G50" s="75"/>
      <c r="H50"/>
      <c r="I50"/>
    </row>
    <row r="51" spans="1:21" ht="19" thickBot="1" x14ac:dyDescent="0.5">
      <c r="A51" s="21">
        <v>41</v>
      </c>
      <c r="B51" s="51">
        <v>180209120015</v>
      </c>
      <c r="C51" s="81">
        <v>31</v>
      </c>
      <c r="D51" s="75"/>
      <c r="E51" s="82">
        <v>31</v>
      </c>
      <c r="F51" s="75"/>
      <c r="G51" s="75"/>
      <c r="H51"/>
      <c r="I51"/>
    </row>
    <row r="52" spans="1:21" s="76" customFormat="1" ht="19" thickBot="1" x14ac:dyDescent="0.5">
      <c r="A52" s="21">
        <v>42</v>
      </c>
      <c r="B52" s="51">
        <v>180209120016</v>
      </c>
      <c r="C52" s="81">
        <v>31</v>
      </c>
      <c r="D52" s="75"/>
      <c r="E52" s="82">
        <v>31</v>
      </c>
      <c r="F52" s="75"/>
      <c r="G52" s="75"/>
      <c r="H52"/>
      <c r="I5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9" thickBot="1" x14ac:dyDescent="0.5">
      <c r="A53" s="21">
        <v>43</v>
      </c>
      <c r="B53" s="51">
        <v>180209120017</v>
      </c>
      <c r="C53" s="81">
        <v>15</v>
      </c>
      <c r="D53" s="75"/>
      <c r="E53" s="82">
        <v>15</v>
      </c>
      <c r="F53" s="75"/>
      <c r="G53" s="75"/>
      <c r="H53"/>
      <c r="I53"/>
      <c r="U53" s="76"/>
    </row>
    <row r="54" spans="1:21" ht="19" thickBot="1" x14ac:dyDescent="0.5">
      <c r="A54" s="21">
        <v>44</v>
      </c>
      <c r="B54" s="51">
        <v>180209120018</v>
      </c>
      <c r="C54" s="81">
        <v>31</v>
      </c>
      <c r="D54" s="75"/>
      <c r="E54" s="82">
        <v>31</v>
      </c>
      <c r="F54" s="75"/>
      <c r="G54" s="75"/>
      <c r="H54"/>
      <c r="I54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1" ht="19" thickBot="1" x14ac:dyDescent="0.5">
      <c r="A55" s="21">
        <v>45</v>
      </c>
      <c r="B55" s="51">
        <v>180209120019</v>
      </c>
      <c r="C55" s="81">
        <v>18</v>
      </c>
      <c r="D55" s="75"/>
      <c r="E55" s="82">
        <v>18</v>
      </c>
      <c r="F55" s="75"/>
      <c r="G55" s="75"/>
      <c r="H55"/>
      <c r="I55"/>
    </row>
    <row r="56" spans="1:21" ht="19" thickBot="1" x14ac:dyDescent="0.5">
      <c r="A56" s="21">
        <v>46</v>
      </c>
      <c r="B56" s="51">
        <v>180209120020</v>
      </c>
      <c r="C56" s="81">
        <v>31</v>
      </c>
      <c r="E56" s="82">
        <v>31</v>
      </c>
      <c r="G56" s="75"/>
      <c r="H56"/>
      <c r="I56"/>
    </row>
    <row r="57" spans="1:21" ht="19" thickBot="1" x14ac:dyDescent="0.5">
      <c r="A57" s="21">
        <v>47</v>
      </c>
      <c r="B57" s="51">
        <v>180209120021</v>
      </c>
      <c r="C57" s="81">
        <v>32</v>
      </c>
      <c r="E57" s="82">
        <v>32</v>
      </c>
      <c r="H57"/>
      <c r="I57"/>
    </row>
    <row r="58" spans="1:21" ht="19" thickBot="1" x14ac:dyDescent="0.5">
      <c r="A58" s="21">
        <v>48</v>
      </c>
      <c r="B58" s="51">
        <v>180209120022</v>
      </c>
      <c r="C58" s="81">
        <v>31</v>
      </c>
      <c r="E58" s="82">
        <v>31</v>
      </c>
    </row>
    <row r="59" spans="1:21" ht="19" thickBot="1" x14ac:dyDescent="0.5">
      <c r="A59" s="21">
        <v>49</v>
      </c>
      <c r="B59" s="51">
        <v>180209120023</v>
      </c>
      <c r="C59" s="81">
        <v>33</v>
      </c>
      <c r="E59" s="82">
        <v>33</v>
      </c>
    </row>
    <row r="60" spans="1:21" ht="19" thickBot="1" x14ac:dyDescent="0.5">
      <c r="A60" s="21">
        <v>50</v>
      </c>
      <c r="B60" s="51">
        <v>180209120024</v>
      </c>
      <c r="C60" s="81">
        <v>15</v>
      </c>
      <c r="E60" s="82">
        <v>15</v>
      </c>
    </row>
    <row r="61" spans="1:21" ht="19" thickBot="1" x14ac:dyDescent="0.5">
      <c r="A61" s="21">
        <v>51</v>
      </c>
      <c r="B61" s="51">
        <v>180209120025</v>
      </c>
      <c r="C61" s="81">
        <v>35</v>
      </c>
      <c r="E61" s="82">
        <v>35</v>
      </c>
    </row>
    <row r="62" spans="1:21" ht="19" thickBot="1" x14ac:dyDescent="0.5">
      <c r="A62" s="21">
        <v>52</v>
      </c>
      <c r="B62" s="51">
        <v>180209120026</v>
      </c>
      <c r="C62" s="81">
        <v>36</v>
      </c>
      <c r="E62" s="82">
        <v>36</v>
      </c>
    </row>
    <row r="63" spans="1:21" ht="19" thickBot="1" x14ac:dyDescent="0.5">
      <c r="A63" s="21">
        <v>53</v>
      </c>
      <c r="B63" s="51">
        <v>180209120027</v>
      </c>
      <c r="C63" s="81">
        <v>30</v>
      </c>
      <c r="E63" s="82">
        <v>30</v>
      </c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7FCCE-0128-4D40-B7F0-8AED92A074CA}">
  <dimension ref="A1:U59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69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70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48.979591836734691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48.979591836734691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48.979591836734691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85">
        <v>180409120001</v>
      </c>
      <c r="C11" s="86">
        <v>38</v>
      </c>
      <c r="D11" s="45">
        <f>COUNTIF(C11:C37,"&gt;="&amp;D10)</f>
        <v>24</v>
      </c>
      <c r="E11" s="87">
        <v>41</v>
      </c>
      <c r="F11" s="47">
        <f>COUNTIF(E11:E37,"&gt;="&amp;F10)</f>
        <v>24</v>
      </c>
      <c r="G11" s="48" t="s">
        <v>46</v>
      </c>
      <c r="H11" s="88">
        <v>3</v>
      </c>
      <c r="I11" s="89">
        <v>2</v>
      </c>
      <c r="J11" s="89">
        <v>3</v>
      </c>
      <c r="K11" s="89">
        <v>3</v>
      </c>
      <c r="L11" s="90"/>
      <c r="M11" s="90"/>
      <c r="N11" s="90"/>
      <c r="O11" s="90"/>
      <c r="P11" s="90"/>
      <c r="Q11" s="89">
        <v>3</v>
      </c>
      <c r="R11" s="89">
        <v>3</v>
      </c>
      <c r="S11" s="90"/>
      <c r="T11" s="90"/>
    </row>
    <row r="12" spans="1:21" ht="25" customHeight="1" thickBot="1" x14ac:dyDescent="0.5">
      <c r="A12" s="21">
        <v>2</v>
      </c>
      <c r="B12" s="91">
        <v>180409120002</v>
      </c>
      <c r="C12" s="92">
        <v>42</v>
      </c>
      <c r="D12" s="53">
        <f>(D11/49)*100</f>
        <v>48.979591836734691</v>
      </c>
      <c r="E12" s="93">
        <v>44</v>
      </c>
      <c r="F12" s="55">
        <f>(F11/49)*100</f>
        <v>48.979591836734691</v>
      </c>
      <c r="G12" s="48" t="s">
        <v>47</v>
      </c>
      <c r="H12" s="94">
        <v>2</v>
      </c>
      <c r="I12" s="95">
        <v>3</v>
      </c>
      <c r="J12" s="95">
        <v>3</v>
      </c>
      <c r="K12" s="95">
        <v>2</v>
      </c>
      <c r="L12" s="84"/>
      <c r="M12" s="84"/>
      <c r="N12" s="84"/>
      <c r="O12" s="84"/>
      <c r="P12" s="84"/>
      <c r="Q12" s="95">
        <v>3</v>
      </c>
      <c r="R12" s="95">
        <v>3</v>
      </c>
      <c r="S12" s="84"/>
      <c r="T12" s="84"/>
    </row>
    <row r="13" spans="1:21" ht="25" customHeight="1" thickBot="1" x14ac:dyDescent="0.5">
      <c r="A13" s="21">
        <v>3</v>
      </c>
      <c r="B13" s="91">
        <v>180409120004</v>
      </c>
      <c r="C13" s="92">
        <v>37</v>
      </c>
      <c r="D13" s="45"/>
      <c r="E13" s="93">
        <v>37</v>
      </c>
      <c r="F13" s="58"/>
      <c r="G13" s="48" t="s">
        <v>48</v>
      </c>
      <c r="H13" s="94">
        <v>3</v>
      </c>
      <c r="I13" s="95">
        <v>3</v>
      </c>
      <c r="J13" s="95">
        <v>2</v>
      </c>
      <c r="K13" s="95">
        <v>3</v>
      </c>
      <c r="L13" s="84"/>
      <c r="M13" s="84"/>
      <c r="N13" s="84"/>
      <c r="O13" s="84"/>
      <c r="P13" s="84"/>
      <c r="Q13" s="95">
        <v>3</v>
      </c>
      <c r="R13" s="95">
        <v>3</v>
      </c>
      <c r="S13" s="84"/>
      <c r="T13" s="84"/>
    </row>
    <row r="14" spans="1:21" ht="25" customHeight="1" thickBot="1" x14ac:dyDescent="0.5">
      <c r="A14" s="21">
        <v>4</v>
      </c>
      <c r="B14" s="91">
        <v>180409120005</v>
      </c>
      <c r="C14" s="92">
        <v>40</v>
      </c>
      <c r="D14" s="45"/>
      <c r="E14" s="93">
        <v>37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91">
        <v>180409120006</v>
      </c>
      <c r="C15" s="92">
        <v>39</v>
      </c>
      <c r="D15" s="45"/>
      <c r="E15" s="93">
        <v>39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91">
        <v>180409120008</v>
      </c>
      <c r="C16" s="92">
        <v>14</v>
      </c>
      <c r="D16" s="45"/>
      <c r="E16" s="93">
        <v>17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91">
        <v>180409120010</v>
      </c>
      <c r="C17" s="92">
        <v>42</v>
      </c>
      <c r="D17" s="45"/>
      <c r="E17" s="93">
        <v>44</v>
      </c>
      <c r="F17" s="58"/>
      <c r="G17" s="59" t="s">
        <v>49</v>
      </c>
      <c r="H17" s="60">
        <f>AVERAGE(H11:H16)</f>
        <v>2.6666666666666665</v>
      </c>
      <c r="I17" s="60">
        <f t="shared" ref="I17:T17" si="0">AVERAGE(I11:I16)</f>
        <v>2.6666666666666665</v>
      </c>
      <c r="J17" s="60">
        <f t="shared" si="0"/>
        <v>2.6666666666666665</v>
      </c>
      <c r="K17" s="60">
        <f t="shared" si="0"/>
        <v>2.6666666666666665</v>
      </c>
      <c r="L17" s="60" t="e">
        <f t="shared" si="0"/>
        <v>#DIV/0!</v>
      </c>
      <c r="M17" s="60" t="e">
        <f t="shared" si="0"/>
        <v>#DIV/0!</v>
      </c>
      <c r="N17" s="60" t="e">
        <f t="shared" si="0"/>
        <v>#DIV/0!</v>
      </c>
      <c r="O17" s="60" t="e">
        <f t="shared" si="0"/>
        <v>#DIV/0!</v>
      </c>
      <c r="P17" s="60" t="e">
        <f t="shared" si="0"/>
        <v>#DIV/0!</v>
      </c>
      <c r="Q17" s="60">
        <f t="shared" si="0"/>
        <v>3</v>
      </c>
      <c r="R17" s="60">
        <f t="shared" si="0"/>
        <v>3</v>
      </c>
      <c r="S17" s="60" t="e">
        <f t="shared" si="0"/>
        <v>#DIV/0!</v>
      </c>
      <c r="T17" s="60" t="e">
        <f t="shared" si="0"/>
        <v>#DIV/0!</v>
      </c>
    </row>
    <row r="18" spans="1:20" ht="38" customHeight="1" thickBot="1" x14ac:dyDescent="0.5">
      <c r="A18" s="21">
        <v>8</v>
      </c>
      <c r="B18" s="91">
        <v>180409120011</v>
      </c>
      <c r="C18" s="92">
        <v>14</v>
      </c>
      <c r="D18" s="45"/>
      <c r="E18" s="93">
        <v>0</v>
      </c>
      <c r="F18" s="58"/>
      <c r="G18" s="63" t="s">
        <v>50</v>
      </c>
      <c r="H18" s="64">
        <f>(73.08*H17)/100</f>
        <v>1.9487999999999999</v>
      </c>
      <c r="I18" s="64">
        <f t="shared" ref="I18:T18" si="1">(73.08*I17)/100</f>
        <v>1.9487999999999999</v>
      </c>
      <c r="J18" s="64">
        <f t="shared" si="1"/>
        <v>1.9487999999999999</v>
      </c>
      <c r="K18" s="64">
        <f t="shared" si="1"/>
        <v>1.9487999999999999</v>
      </c>
      <c r="L18" s="64" t="e">
        <f t="shared" si="1"/>
        <v>#DIV/0!</v>
      </c>
      <c r="M18" s="64" t="e">
        <f t="shared" si="1"/>
        <v>#DIV/0!</v>
      </c>
      <c r="N18" s="64" t="e">
        <f t="shared" si="1"/>
        <v>#DIV/0!</v>
      </c>
      <c r="O18" s="64" t="e">
        <f t="shared" si="1"/>
        <v>#DIV/0!</v>
      </c>
      <c r="P18" s="64" t="e">
        <f t="shared" si="1"/>
        <v>#DIV/0!</v>
      </c>
      <c r="Q18" s="64">
        <f t="shared" si="1"/>
        <v>2.1924000000000001</v>
      </c>
      <c r="R18" s="64">
        <f t="shared" si="1"/>
        <v>2.1924000000000001</v>
      </c>
      <c r="S18" s="64" t="e">
        <f t="shared" si="1"/>
        <v>#DIV/0!</v>
      </c>
      <c r="T18" s="64" t="e">
        <f t="shared" si="1"/>
        <v>#DIV/0!</v>
      </c>
    </row>
    <row r="19" spans="1:20" ht="25" customHeight="1" thickBot="1" x14ac:dyDescent="0.5">
      <c r="A19" s="21">
        <v>9</v>
      </c>
      <c r="B19" s="91">
        <v>180409120013</v>
      </c>
      <c r="C19" s="92">
        <v>36</v>
      </c>
      <c r="D19" s="45"/>
      <c r="E19" s="93">
        <v>35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91">
        <v>180409120014</v>
      </c>
      <c r="C20" s="92">
        <v>42</v>
      </c>
      <c r="D20" s="45"/>
      <c r="E20" s="93">
        <v>42</v>
      </c>
      <c r="F20" s="45"/>
    </row>
    <row r="21" spans="1:20" ht="25" customHeight="1" thickBot="1" x14ac:dyDescent="0.5">
      <c r="A21" s="21">
        <v>11</v>
      </c>
      <c r="B21" s="91">
        <v>180409120015</v>
      </c>
      <c r="C21" s="92">
        <v>42</v>
      </c>
      <c r="D21" s="45"/>
      <c r="E21" s="93">
        <v>45</v>
      </c>
      <c r="F21" s="67"/>
    </row>
    <row r="22" spans="1:20" ht="25" customHeight="1" thickBot="1" x14ac:dyDescent="0.5">
      <c r="A22" s="21">
        <v>12</v>
      </c>
      <c r="B22" s="91">
        <v>180409120018</v>
      </c>
      <c r="C22" s="92">
        <v>38</v>
      </c>
      <c r="D22" s="45"/>
      <c r="E22" s="93">
        <v>39</v>
      </c>
      <c r="F22" s="67"/>
    </row>
    <row r="23" spans="1:20" ht="25" customHeight="1" thickBot="1" x14ac:dyDescent="0.5">
      <c r="A23" s="21">
        <v>13</v>
      </c>
      <c r="B23" s="91">
        <v>180409120019</v>
      </c>
      <c r="C23" s="92">
        <v>14</v>
      </c>
      <c r="D23" s="45"/>
      <c r="E23" s="93">
        <v>0</v>
      </c>
      <c r="F23" s="67"/>
      <c r="J23" s="36"/>
      <c r="K23" s="36"/>
    </row>
    <row r="24" spans="1:20" ht="31.5" customHeight="1" thickBot="1" x14ac:dyDescent="0.5">
      <c r="A24" s="21">
        <v>14</v>
      </c>
      <c r="B24" s="91">
        <v>180409120020</v>
      </c>
      <c r="C24" s="92">
        <v>42</v>
      </c>
      <c r="D24" s="45"/>
      <c r="E24" s="93">
        <v>43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91">
        <v>180409120021</v>
      </c>
      <c r="C25" s="92">
        <v>35</v>
      </c>
      <c r="D25" s="45"/>
      <c r="E25" s="93">
        <v>39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91">
        <v>180409120022</v>
      </c>
      <c r="C26" s="92">
        <v>39</v>
      </c>
      <c r="D26" s="45"/>
      <c r="E26" s="93">
        <v>38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91">
        <v>180409120023</v>
      </c>
      <c r="C27" s="92">
        <v>36</v>
      </c>
      <c r="D27" s="45"/>
      <c r="E27" s="93">
        <v>34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91">
        <v>180409120024</v>
      </c>
      <c r="C28" s="92">
        <v>34</v>
      </c>
      <c r="D28" s="72"/>
      <c r="E28" s="93">
        <v>32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91">
        <v>180409120025</v>
      </c>
      <c r="C29" s="92">
        <v>33</v>
      </c>
      <c r="D29" s="45"/>
      <c r="E29" s="93">
        <v>39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91">
        <v>180409120027</v>
      </c>
      <c r="C30" s="92">
        <v>36</v>
      </c>
      <c r="D30" s="45"/>
      <c r="E30" s="93">
        <v>30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91">
        <v>180409120032</v>
      </c>
      <c r="C31" s="92">
        <v>38</v>
      </c>
      <c r="D31" s="45"/>
      <c r="E31" s="93">
        <v>36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91">
        <v>180409120033</v>
      </c>
      <c r="C32" s="92">
        <v>36</v>
      </c>
      <c r="D32" s="45"/>
      <c r="E32" s="93">
        <v>31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91">
        <v>180409120037</v>
      </c>
      <c r="C33" s="92">
        <v>35</v>
      </c>
      <c r="D33" s="45"/>
      <c r="E33" s="93">
        <v>37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91">
        <v>180409120041</v>
      </c>
      <c r="C34" s="92">
        <v>39</v>
      </c>
      <c r="D34" s="45"/>
      <c r="E34" s="93">
        <v>42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91">
        <v>180209120001</v>
      </c>
      <c r="C35" s="92">
        <v>37</v>
      </c>
      <c r="D35" s="45"/>
      <c r="E35" s="93">
        <v>35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91">
        <v>180209120002</v>
      </c>
      <c r="C36" s="92">
        <v>42</v>
      </c>
      <c r="D36" s="45"/>
      <c r="E36" s="93">
        <v>38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91">
        <v>180209120003</v>
      </c>
      <c r="C37" s="92">
        <v>38</v>
      </c>
      <c r="D37" s="45"/>
      <c r="E37" s="93">
        <v>39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19" thickBot="1" x14ac:dyDescent="0.5">
      <c r="A38" s="21">
        <v>28</v>
      </c>
      <c r="B38" s="91">
        <v>180209120004</v>
      </c>
      <c r="C38" s="92">
        <v>34</v>
      </c>
      <c r="D38" s="75"/>
      <c r="E38" s="93">
        <v>29</v>
      </c>
      <c r="F38" s="75"/>
      <c r="G38" s="75"/>
      <c r="H38"/>
      <c r="I38"/>
      <c r="U38" s="76"/>
    </row>
    <row r="39" spans="1:21" ht="19" thickBot="1" x14ac:dyDescent="0.5">
      <c r="A39" s="21">
        <v>29</v>
      </c>
      <c r="B39" s="91">
        <v>180209120005</v>
      </c>
      <c r="C39" s="92">
        <v>39</v>
      </c>
      <c r="D39" s="77"/>
      <c r="E39" s="93">
        <v>40</v>
      </c>
      <c r="F39" s="77"/>
      <c r="G39" s="75"/>
      <c r="H39"/>
      <c r="I3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1" ht="19" thickBot="1" x14ac:dyDescent="0.5">
      <c r="A40" s="21">
        <v>30</v>
      </c>
      <c r="B40" s="91">
        <v>180209120006</v>
      </c>
      <c r="C40" s="92">
        <v>37</v>
      </c>
      <c r="D40" s="75"/>
      <c r="E40" s="93">
        <v>32</v>
      </c>
      <c r="F40" s="75"/>
      <c r="G40" s="75"/>
      <c r="H40"/>
      <c r="I40"/>
    </row>
    <row r="41" spans="1:21" ht="19" thickBot="1" x14ac:dyDescent="0.5">
      <c r="A41" s="21">
        <v>31</v>
      </c>
      <c r="B41" s="91">
        <v>180209120007</v>
      </c>
      <c r="C41" s="92">
        <v>29</v>
      </c>
      <c r="D41" s="75"/>
      <c r="E41" s="93">
        <v>25</v>
      </c>
      <c r="F41" s="75"/>
      <c r="G41" s="75"/>
      <c r="H41"/>
      <c r="I41"/>
    </row>
    <row r="42" spans="1:21" ht="19" thickBot="1" x14ac:dyDescent="0.5">
      <c r="A42" s="21">
        <v>32</v>
      </c>
      <c r="B42" s="91">
        <v>180209120009</v>
      </c>
      <c r="C42" s="92">
        <v>44</v>
      </c>
      <c r="D42" s="75"/>
      <c r="E42" s="93">
        <v>42</v>
      </c>
      <c r="F42" s="75"/>
      <c r="G42" s="75"/>
      <c r="H42"/>
      <c r="I42"/>
    </row>
    <row r="43" spans="1:21" ht="19" thickBot="1" x14ac:dyDescent="0.5">
      <c r="A43" s="21">
        <v>33</v>
      </c>
      <c r="B43" s="91">
        <v>180209120010</v>
      </c>
      <c r="C43" s="92">
        <v>33</v>
      </c>
      <c r="D43" s="75"/>
      <c r="E43" s="93">
        <v>39</v>
      </c>
      <c r="F43" s="75"/>
      <c r="G43" s="75"/>
      <c r="H43"/>
      <c r="I43"/>
    </row>
    <row r="44" spans="1:21" s="76" customFormat="1" ht="19" thickBot="1" x14ac:dyDescent="0.5">
      <c r="A44" s="21">
        <v>34</v>
      </c>
      <c r="B44" s="91">
        <v>180209120011</v>
      </c>
      <c r="C44" s="92">
        <v>40</v>
      </c>
      <c r="D44" s="75"/>
      <c r="E44" s="93">
        <v>38</v>
      </c>
      <c r="F44" s="75"/>
      <c r="G44" s="75"/>
      <c r="H44"/>
      <c r="I4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9" thickBot="1" x14ac:dyDescent="0.5">
      <c r="A45" s="21">
        <v>35</v>
      </c>
      <c r="B45" s="91">
        <v>180209120012</v>
      </c>
      <c r="C45" s="92">
        <v>38</v>
      </c>
      <c r="D45" s="75"/>
      <c r="E45" s="93">
        <v>31</v>
      </c>
      <c r="F45" s="75"/>
      <c r="G45" s="75"/>
      <c r="H45"/>
      <c r="I45"/>
      <c r="U45" s="76"/>
    </row>
    <row r="46" spans="1:21" ht="19" thickBot="1" x14ac:dyDescent="0.5">
      <c r="A46" s="21">
        <v>36</v>
      </c>
      <c r="B46" s="91">
        <v>180209120013</v>
      </c>
      <c r="C46" s="92">
        <v>36</v>
      </c>
      <c r="D46" s="75"/>
      <c r="E46" s="93">
        <v>30</v>
      </c>
      <c r="F46" s="75"/>
      <c r="G46" s="75"/>
      <c r="H46"/>
      <c r="I4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1" ht="19" thickBot="1" x14ac:dyDescent="0.5">
      <c r="A47" s="21">
        <v>37</v>
      </c>
      <c r="B47" s="91">
        <v>180209120014</v>
      </c>
      <c r="C47" s="92">
        <v>33</v>
      </c>
      <c r="D47" s="75"/>
      <c r="E47" s="93">
        <v>37</v>
      </c>
      <c r="F47" s="75"/>
      <c r="G47" s="75"/>
      <c r="H47"/>
      <c r="I47"/>
    </row>
    <row r="48" spans="1:21" ht="19" thickBot="1" x14ac:dyDescent="0.5">
      <c r="A48" s="21">
        <v>38</v>
      </c>
      <c r="B48" s="91">
        <v>180209120015</v>
      </c>
      <c r="C48" s="92">
        <v>35</v>
      </c>
      <c r="D48" s="75"/>
      <c r="E48" s="93">
        <v>27</v>
      </c>
      <c r="F48" s="75"/>
      <c r="G48" s="75"/>
      <c r="H48"/>
      <c r="I48"/>
    </row>
    <row r="49" spans="1:21" ht="19" thickBot="1" x14ac:dyDescent="0.5">
      <c r="A49" s="21">
        <v>39</v>
      </c>
      <c r="B49" s="91">
        <v>180209120016</v>
      </c>
      <c r="C49" s="92">
        <v>34</v>
      </c>
      <c r="D49" s="75"/>
      <c r="E49" s="93">
        <v>30</v>
      </c>
      <c r="F49" s="75"/>
      <c r="G49" s="75"/>
      <c r="H49"/>
      <c r="I49"/>
    </row>
    <row r="50" spans="1:21" ht="19" thickBot="1" x14ac:dyDescent="0.5">
      <c r="A50" s="21">
        <v>40</v>
      </c>
      <c r="B50" s="91">
        <v>180209120017</v>
      </c>
      <c r="C50" s="92">
        <v>22</v>
      </c>
      <c r="D50" s="75"/>
      <c r="E50" s="93">
        <v>27</v>
      </c>
      <c r="F50" s="75"/>
      <c r="G50" s="75"/>
      <c r="H50"/>
      <c r="I50"/>
    </row>
    <row r="51" spans="1:21" ht="19" thickBot="1" x14ac:dyDescent="0.5">
      <c r="A51" s="21">
        <v>41</v>
      </c>
      <c r="B51" s="91">
        <v>180209120018</v>
      </c>
      <c r="C51" s="92">
        <v>33</v>
      </c>
      <c r="D51" s="75"/>
      <c r="E51" s="93">
        <v>32</v>
      </c>
      <c r="F51" s="75"/>
      <c r="G51" s="75"/>
      <c r="H51"/>
      <c r="I51"/>
    </row>
    <row r="52" spans="1:21" s="76" customFormat="1" ht="19" thickBot="1" x14ac:dyDescent="0.5">
      <c r="A52" s="21">
        <v>42</v>
      </c>
      <c r="B52" s="91">
        <v>180209120019</v>
      </c>
      <c r="C52" s="92">
        <v>24</v>
      </c>
      <c r="D52" s="75"/>
      <c r="E52" s="93">
        <v>28</v>
      </c>
      <c r="F52" s="75"/>
      <c r="G52" s="75"/>
      <c r="H52"/>
      <c r="I5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9" thickBot="1" x14ac:dyDescent="0.5">
      <c r="A53" s="21">
        <v>43</v>
      </c>
      <c r="B53" s="91">
        <v>180209120020</v>
      </c>
      <c r="C53" s="92">
        <v>38</v>
      </c>
      <c r="D53" s="75"/>
      <c r="E53" s="93">
        <v>28</v>
      </c>
      <c r="F53" s="75"/>
      <c r="G53" s="75"/>
      <c r="H53"/>
      <c r="I53"/>
      <c r="U53" s="76"/>
    </row>
    <row r="54" spans="1:21" ht="19" thickBot="1" x14ac:dyDescent="0.5">
      <c r="A54" s="21">
        <v>44</v>
      </c>
      <c r="B54" s="91">
        <v>180209120021</v>
      </c>
      <c r="C54" s="92">
        <v>38</v>
      </c>
      <c r="D54" s="75"/>
      <c r="E54" s="93">
        <v>31</v>
      </c>
      <c r="F54" s="75"/>
      <c r="G54" s="75"/>
      <c r="H54"/>
      <c r="I54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1" ht="19" thickBot="1" x14ac:dyDescent="0.5">
      <c r="A55" s="21">
        <v>45</v>
      </c>
      <c r="B55" s="91">
        <v>180209120022</v>
      </c>
      <c r="C55" s="92">
        <v>38</v>
      </c>
      <c r="D55" s="75"/>
      <c r="E55" s="93">
        <v>39</v>
      </c>
      <c r="F55" s="75"/>
      <c r="G55" s="75"/>
      <c r="H55"/>
      <c r="I55"/>
    </row>
    <row r="56" spans="1:21" ht="19" thickBot="1" x14ac:dyDescent="0.5">
      <c r="A56" s="21">
        <v>46</v>
      </c>
      <c r="B56" s="91">
        <v>180209120023</v>
      </c>
      <c r="C56" s="92">
        <v>32</v>
      </c>
      <c r="E56" s="93">
        <v>26</v>
      </c>
      <c r="G56" s="75"/>
      <c r="H56"/>
      <c r="I56"/>
    </row>
    <row r="57" spans="1:21" ht="19" thickBot="1" x14ac:dyDescent="0.5">
      <c r="A57" s="21">
        <v>47</v>
      </c>
      <c r="B57" s="91">
        <v>180209120025</v>
      </c>
      <c r="C57" s="92">
        <v>34</v>
      </c>
      <c r="E57" s="93">
        <v>38</v>
      </c>
      <c r="H57"/>
      <c r="I57"/>
    </row>
    <row r="58" spans="1:21" ht="19" thickBot="1" x14ac:dyDescent="0.5">
      <c r="A58" s="21">
        <v>48</v>
      </c>
      <c r="B58" s="91">
        <v>180209120026</v>
      </c>
      <c r="C58" s="92">
        <v>33</v>
      </c>
      <c r="E58" s="93">
        <v>35</v>
      </c>
    </row>
    <row r="59" spans="1:21" ht="19" thickBot="1" x14ac:dyDescent="0.5">
      <c r="A59" s="21">
        <v>49</v>
      </c>
      <c r="B59" s="91">
        <v>180209120027</v>
      </c>
      <c r="C59" s="92">
        <v>21</v>
      </c>
      <c r="E59" s="93">
        <v>19</v>
      </c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D9B0-80F6-488C-A4B4-9AD2622BFF5B}">
  <dimension ref="A1:U57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71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72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64.285714285714292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45.238095238095241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54.761904761904766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85">
        <v>180409120001</v>
      </c>
      <c r="C11" s="86">
        <v>39</v>
      </c>
      <c r="D11" s="45">
        <f>COUNTIF(C11:C37,"&gt;="&amp;D10)</f>
        <v>27</v>
      </c>
      <c r="E11" s="87">
        <v>42</v>
      </c>
      <c r="F11" s="47">
        <f>COUNTIF(E11:E37,"&gt;="&amp;F10)</f>
        <v>19</v>
      </c>
      <c r="G11" s="48" t="s">
        <v>46</v>
      </c>
      <c r="H11" s="88">
        <v>3</v>
      </c>
      <c r="I11" s="89">
        <v>3</v>
      </c>
      <c r="J11" s="89">
        <v>3</v>
      </c>
      <c r="K11" s="89">
        <v>3</v>
      </c>
      <c r="L11" s="89">
        <v>3</v>
      </c>
      <c r="M11" s="89">
        <v>3</v>
      </c>
      <c r="N11" s="89">
        <v>3</v>
      </c>
      <c r="O11" s="89">
        <v>3</v>
      </c>
      <c r="P11" s="90"/>
      <c r="Q11" s="89">
        <v>3</v>
      </c>
      <c r="R11" s="89">
        <v>3</v>
      </c>
      <c r="S11" s="90"/>
      <c r="T11" s="90"/>
    </row>
    <row r="12" spans="1:21" ht="25" customHeight="1" thickBot="1" x14ac:dyDescent="0.5">
      <c r="A12" s="21">
        <v>2</v>
      </c>
      <c r="B12" s="91">
        <v>180409120002</v>
      </c>
      <c r="C12" s="92">
        <v>36</v>
      </c>
      <c r="D12" s="53">
        <f>(D11/42)*100</f>
        <v>64.285714285714292</v>
      </c>
      <c r="E12" s="93">
        <v>36</v>
      </c>
      <c r="F12" s="55">
        <f>(F11/42)*100</f>
        <v>45.238095238095241</v>
      </c>
      <c r="G12" s="48" t="s">
        <v>47</v>
      </c>
      <c r="H12" s="94">
        <v>3</v>
      </c>
      <c r="I12" s="95">
        <v>3</v>
      </c>
      <c r="J12" s="95">
        <v>3</v>
      </c>
      <c r="K12" s="95">
        <v>1</v>
      </c>
      <c r="L12" s="95">
        <v>3</v>
      </c>
      <c r="M12" s="95">
        <v>3</v>
      </c>
      <c r="N12" s="95">
        <v>1</v>
      </c>
      <c r="O12" s="95">
        <v>3</v>
      </c>
      <c r="P12" s="84"/>
      <c r="Q12" s="95">
        <v>1</v>
      </c>
      <c r="R12" s="95">
        <v>3</v>
      </c>
      <c r="S12" s="84"/>
      <c r="T12" s="84"/>
    </row>
    <row r="13" spans="1:21" ht="25" customHeight="1" thickBot="1" x14ac:dyDescent="0.5">
      <c r="A13" s="21">
        <v>3</v>
      </c>
      <c r="B13" s="91">
        <v>180409120004</v>
      </c>
      <c r="C13" s="92">
        <v>35</v>
      </c>
      <c r="D13" s="45"/>
      <c r="E13" s="93">
        <v>34</v>
      </c>
      <c r="F13" s="58"/>
      <c r="G13" s="48" t="s">
        <v>48</v>
      </c>
      <c r="H13" s="94">
        <v>3</v>
      </c>
      <c r="I13" s="95">
        <v>3</v>
      </c>
      <c r="J13" s="95">
        <v>3</v>
      </c>
      <c r="K13" s="95">
        <v>3</v>
      </c>
      <c r="L13" s="95">
        <v>3</v>
      </c>
      <c r="M13" s="95">
        <v>1</v>
      </c>
      <c r="N13" s="95">
        <v>3</v>
      </c>
      <c r="O13" s="95">
        <v>3</v>
      </c>
      <c r="P13" s="84"/>
      <c r="Q13" s="95">
        <v>3</v>
      </c>
      <c r="R13" s="95">
        <v>1</v>
      </c>
      <c r="S13" s="84"/>
      <c r="T13" s="84"/>
    </row>
    <row r="14" spans="1:21" ht="25" customHeight="1" thickBot="1" x14ac:dyDescent="0.5">
      <c r="A14" s="21">
        <v>4</v>
      </c>
      <c r="B14" s="91">
        <v>180409120005</v>
      </c>
      <c r="C14" s="92">
        <v>37</v>
      </c>
      <c r="D14" s="45"/>
      <c r="E14" s="93">
        <v>36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91">
        <v>180409120006</v>
      </c>
      <c r="C15" s="92">
        <v>36</v>
      </c>
      <c r="D15" s="45"/>
      <c r="E15" s="93">
        <v>34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91">
        <v>180409120008</v>
      </c>
      <c r="C16" s="92">
        <v>34</v>
      </c>
      <c r="D16" s="45"/>
      <c r="E16" s="93">
        <v>18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91">
        <v>180409120009</v>
      </c>
      <c r="C17" s="92">
        <v>37</v>
      </c>
      <c r="D17" s="45"/>
      <c r="E17" s="93">
        <v>38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3</v>
      </c>
      <c r="J17" s="60">
        <f t="shared" si="0"/>
        <v>3</v>
      </c>
      <c r="K17" s="60">
        <f t="shared" si="0"/>
        <v>2.3333333333333335</v>
      </c>
      <c r="L17" s="60">
        <f t="shared" si="0"/>
        <v>3</v>
      </c>
      <c r="M17" s="60">
        <f t="shared" si="0"/>
        <v>2.3333333333333335</v>
      </c>
      <c r="N17" s="60">
        <f t="shared" si="0"/>
        <v>2.3333333333333335</v>
      </c>
      <c r="O17" s="60">
        <f t="shared" si="0"/>
        <v>3</v>
      </c>
      <c r="P17" s="60" t="e">
        <f t="shared" si="0"/>
        <v>#DIV/0!</v>
      </c>
      <c r="Q17" s="60">
        <f t="shared" si="0"/>
        <v>2.3333333333333335</v>
      </c>
      <c r="R17" s="60">
        <f t="shared" si="0"/>
        <v>2.3333333333333335</v>
      </c>
      <c r="S17" s="60" t="e">
        <f t="shared" si="0"/>
        <v>#DIV/0!</v>
      </c>
      <c r="T17" s="60" t="e">
        <f t="shared" si="0"/>
        <v>#DIV/0!</v>
      </c>
    </row>
    <row r="18" spans="1:20" ht="38" customHeight="1" thickBot="1" x14ac:dyDescent="0.5">
      <c r="A18" s="21">
        <v>8</v>
      </c>
      <c r="B18" s="91">
        <v>180409120010</v>
      </c>
      <c r="C18" s="92">
        <v>40</v>
      </c>
      <c r="D18" s="45"/>
      <c r="E18" s="93">
        <v>44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2.1924000000000001</v>
      </c>
      <c r="J18" s="64">
        <f t="shared" si="1"/>
        <v>2.1924000000000001</v>
      </c>
      <c r="K18" s="64">
        <f t="shared" si="1"/>
        <v>1.7052</v>
      </c>
      <c r="L18" s="64">
        <f t="shared" si="1"/>
        <v>2.1924000000000001</v>
      </c>
      <c r="M18" s="64">
        <f t="shared" si="1"/>
        <v>1.7052</v>
      </c>
      <c r="N18" s="64">
        <f t="shared" si="1"/>
        <v>1.7052</v>
      </c>
      <c r="O18" s="64">
        <f t="shared" si="1"/>
        <v>2.1924000000000001</v>
      </c>
      <c r="P18" s="64" t="e">
        <f t="shared" si="1"/>
        <v>#DIV/0!</v>
      </c>
      <c r="Q18" s="64">
        <f t="shared" si="1"/>
        <v>1.7052</v>
      </c>
      <c r="R18" s="64">
        <f t="shared" si="1"/>
        <v>1.7052</v>
      </c>
      <c r="S18" s="64" t="e">
        <f t="shared" si="1"/>
        <v>#DIV/0!</v>
      </c>
      <c r="T18" s="64" t="e">
        <f t="shared" si="1"/>
        <v>#DIV/0!</v>
      </c>
    </row>
    <row r="19" spans="1:20" ht="25" customHeight="1" thickBot="1" x14ac:dyDescent="0.5">
      <c r="A19" s="21">
        <v>9</v>
      </c>
      <c r="B19" s="91">
        <v>180409120012</v>
      </c>
      <c r="C19" s="92">
        <v>35</v>
      </c>
      <c r="D19" s="45"/>
      <c r="E19" s="93">
        <v>25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91">
        <v>180409120013</v>
      </c>
      <c r="C20" s="92">
        <v>38</v>
      </c>
      <c r="D20" s="45"/>
      <c r="E20" s="93">
        <v>34</v>
      </c>
      <c r="F20" s="45"/>
    </row>
    <row r="21" spans="1:20" ht="25" customHeight="1" thickBot="1" x14ac:dyDescent="0.5">
      <c r="A21" s="21">
        <v>11</v>
      </c>
      <c r="B21" s="91">
        <v>180409120014</v>
      </c>
      <c r="C21" s="92">
        <v>36</v>
      </c>
      <c r="D21" s="45"/>
      <c r="E21" s="93">
        <v>31</v>
      </c>
      <c r="F21" s="67"/>
    </row>
    <row r="22" spans="1:20" ht="25" customHeight="1" thickBot="1" x14ac:dyDescent="0.5">
      <c r="A22" s="21">
        <v>12</v>
      </c>
      <c r="B22" s="91">
        <v>180409120015</v>
      </c>
      <c r="C22" s="92">
        <v>41</v>
      </c>
      <c r="D22" s="45"/>
      <c r="E22" s="93">
        <v>40</v>
      </c>
      <c r="F22" s="67"/>
    </row>
    <row r="23" spans="1:20" ht="25" customHeight="1" thickBot="1" x14ac:dyDescent="0.5">
      <c r="A23" s="21">
        <v>13</v>
      </c>
      <c r="B23" s="91">
        <v>180409120018</v>
      </c>
      <c r="C23" s="92">
        <v>35</v>
      </c>
      <c r="D23" s="45"/>
      <c r="E23" s="93">
        <v>36</v>
      </c>
      <c r="F23" s="67"/>
      <c r="J23" s="36"/>
      <c r="K23" s="36"/>
    </row>
    <row r="24" spans="1:20" ht="31.5" customHeight="1" thickBot="1" x14ac:dyDescent="0.5">
      <c r="A24" s="21">
        <v>14</v>
      </c>
      <c r="B24" s="91">
        <v>180409120020</v>
      </c>
      <c r="C24" s="92">
        <v>39</v>
      </c>
      <c r="D24" s="45"/>
      <c r="E24" s="93">
        <v>39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91">
        <v>180409120021</v>
      </c>
      <c r="C25" s="92">
        <v>37</v>
      </c>
      <c r="D25" s="45"/>
      <c r="E25" s="93">
        <v>29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91">
        <v>180409120022</v>
      </c>
      <c r="C26" s="92">
        <v>36</v>
      </c>
      <c r="D26" s="45"/>
      <c r="E26" s="93">
        <v>24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91">
        <v>180409120023</v>
      </c>
      <c r="C27" s="92">
        <v>35</v>
      </c>
      <c r="D27" s="45"/>
      <c r="E27" s="93">
        <v>27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91">
        <v>180409120024</v>
      </c>
      <c r="C28" s="92">
        <v>35</v>
      </c>
      <c r="D28" s="72"/>
      <c r="E28" s="93">
        <v>26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91">
        <v>180409120025</v>
      </c>
      <c r="C29" s="92">
        <v>37</v>
      </c>
      <c r="D29" s="45"/>
      <c r="E29" s="93">
        <v>33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91">
        <v>180409120027</v>
      </c>
      <c r="C30" s="92">
        <v>37</v>
      </c>
      <c r="D30" s="45"/>
      <c r="E30" s="93">
        <v>26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91">
        <v>180409120028</v>
      </c>
      <c r="C31" s="92">
        <v>35</v>
      </c>
      <c r="D31" s="45"/>
      <c r="E31" s="93">
        <v>29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91">
        <v>180409120032</v>
      </c>
      <c r="C32" s="92">
        <v>36</v>
      </c>
      <c r="D32" s="45"/>
      <c r="E32" s="93">
        <v>33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91">
        <v>180409120033</v>
      </c>
      <c r="C33" s="92">
        <v>30</v>
      </c>
      <c r="D33" s="45"/>
      <c r="E33" s="93">
        <v>24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91">
        <v>180409120041</v>
      </c>
      <c r="C34" s="92">
        <v>38</v>
      </c>
      <c r="D34" s="45"/>
      <c r="E34" s="93">
        <v>40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91">
        <v>180209120001</v>
      </c>
      <c r="C35" s="92">
        <v>31</v>
      </c>
      <c r="D35" s="45"/>
      <c r="E35" s="93">
        <v>31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91">
        <v>180209120002</v>
      </c>
      <c r="C36" s="92">
        <v>38</v>
      </c>
      <c r="D36" s="45"/>
      <c r="E36" s="93">
        <v>26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91">
        <v>180209120003</v>
      </c>
      <c r="C37" s="92">
        <v>35</v>
      </c>
      <c r="D37" s="45"/>
      <c r="E37" s="93">
        <v>38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19" thickBot="1" x14ac:dyDescent="0.5">
      <c r="A38" s="21">
        <v>28</v>
      </c>
      <c r="B38" s="91">
        <v>180209120004</v>
      </c>
      <c r="C38" s="92">
        <v>37</v>
      </c>
      <c r="D38" s="75"/>
      <c r="E38" s="93">
        <v>27</v>
      </c>
      <c r="F38" s="75"/>
      <c r="G38" s="75"/>
      <c r="H38"/>
      <c r="I38"/>
      <c r="U38" s="76"/>
    </row>
    <row r="39" spans="1:21" ht="19" thickBot="1" x14ac:dyDescent="0.5">
      <c r="A39" s="21">
        <v>29</v>
      </c>
      <c r="B39" s="91">
        <v>180209120005</v>
      </c>
      <c r="C39" s="92">
        <v>38</v>
      </c>
      <c r="D39" s="77"/>
      <c r="E39" s="93">
        <v>29</v>
      </c>
      <c r="F39" s="77"/>
      <c r="G39" s="75"/>
      <c r="H39"/>
      <c r="I3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1" ht="19" thickBot="1" x14ac:dyDescent="0.5">
      <c r="A40" s="21">
        <v>30</v>
      </c>
      <c r="B40" s="91">
        <v>180209120007</v>
      </c>
      <c r="C40" s="92">
        <v>35</v>
      </c>
      <c r="D40" s="75"/>
      <c r="E40" s="93">
        <v>30</v>
      </c>
      <c r="F40" s="75"/>
      <c r="G40" s="75"/>
      <c r="H40"/>
      <c r="I40"/>
    </row>
    <row r="41" spans="1:21" ht="19" thickBot="1" x14ac:dyDescent="0.5">
      <c r="A41" s="21">
        <v>31</v>
      </c>
      <c r="B41" s="91">
        <v>180209120009</v>
      </c>
      <c r="C41" s="92">
        <v>40</v>
      </c>
      <c r="D41" s="75"/>
      <c r="E41" s="93">
        <v>41</v>
      </c>
      <c r="F41" s="75"/>
      <c r="G41" s="75"/>
      <c r="H41"/>
      <c r="I41"/>
    </row>
    <row r="42" spans="1:21" ht="19" thickBot="1" x14ac:dyDescent="0.5">
      <c r="A42" s="21">
        <v>32</v>
      </c>
      <c r="B42" s="91">
        <v>180209120010</v>
      </c>
      <c r="C42" s="92">
        <v>37</v>
      </c>
      <c r="D42" s="75"/>
      <c r="E42" s="93">
        <v>32</v>
      </c>
      <c r="F42" s="75"/>
      <c r="G42" s="75"/>
      <c r="H42"/>
      <c r="I42"/>
    </row>
    <row r="43" spans="1:21" ht="19" thickBot="1" x14ac:dyDescent="0.5">
      <c r="A43" s="21">
        <v>33</v>
      </c>
      <c r="B43" s="91">
        <v>180209120011</v>
      </c>
      <c r="C43" s="92">
        <v>35</v>
      </c>
      <c r="D43" s="75"/>
      <c r="E43" s="93">
        <v>32</v>
      </c>
      <c r="F43" s="75"/>
      <c r="G43" s="75"/>
      <c r="H43"/>
      <c r="I43"/>
    </row>
    <row r="44" spans="1:21" s="76" customFormat="1" ht="19" thickBot="1" x14ac:dyDescent="0.5">
      <c r="A44" s="21">
        <v>34</v>
      </c>
      <c r="B44" s="91">
        <v>180209120012</v>
      </c>
      <c r="C44" s="92">
        <v>33</v>
      </c>
      <c r="D44" s="75"/>
      <c r="E44" s="93">
        <v>32</v>
      </c>
      <c r="F44" s="75"/>
      <c r="G44" s="75"/>
      <c r="H44"/>
      <c r="I4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9" thickBot="1" x14ac:dyDescent="0.5">
      <c r="A45" s="21">
        <v>35</v>
      </c>
      <c r="B45" s="91">
        <v>180209120014</v>
      </c>
      <c r="C45" s="92">
        <v>32</v>
      </c>
      <c r="D45" s="75"/>
      <c r="E45" s="93">
        <v>27</v>
      </c>
      <c r="F45" s="75"/>
      <c r="G45" s="75"/>
      <c r="H45"/>
      <c r="I45"/>
      <c r="U45" s="76"/>
    </row>
    <row r="46" spans="1:21" ht="19" thickBot="1" x14ac:dyDescent="0.5">
      <c r="A46" s="21">
        <v>36</v>
      </c>
      <c r="B46" s="91">
        <v>180209120015</v>
      </c>
      <c r="C46" s="92">
        <v>35</v>
      </c>
      <c r="D46" s="75"/>
      <c r="E46" s="93">
        <v>28</v>
      </c>
      <c r="F46" s="75"/>
      <c r="G46" s="75"/>
      <c r="H46"/>
      <c r="I4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1" ht="19" thickBot="1" x14ac:dyDescent="0.5">
      <c r="A47" s="21">
        <v>37</v>
      </c>
      <c r="B47" s="91">
        <v>180209120020</v>
      </c>
      <c r="C47" s="92">
        <v>40</v>
      </c>
      <c r="D47" s="75"/>
      <c r="E47" s="93">
        <v>37</v>
      </c>
      <c r="F47" s="75"/>
      <c r="G47" s="75"/>
      <c r="H47"/>
      <c r="I47"/>
    </row>
    <row r="48" spans="1:21" ht="19" thickBot="1" x14ac:dyDescent="0.5">
      <c r="A48" s="21">
        <v>38</v>
      </c>
      <c r="B48" s="91">
        <v>180209120021</v>
      </c>
      <c r="C48" s="92">
        <v>36</v>
      </c>
      <c r="D48" s="75"/>
      <c r="E48" s="93">
        <v>29</v>
      </c>
      <c r="F48" s="75"/>
      <c r="G48" s="75"/>
      <c r="H48"/>
      <c r="I48"/>
    </row>
    <row r="49" spans="1:21" ht="19" thickBot="1" x14ac:dyDescent="0.5">
      <c r="A49" s="21">
        <v>39</v>
      </c>
      <c r="B49" s="91">
        <v>180209120022</v>
      </c>
      <c r="C49" s="92">
        <v>40</v>
      </c>
      <c r="D49" s="75"/>
      <c r="E49" s="93">
        <v>31</v>
      </c>
      <c r="F49" s="75"/>
      <c r="G49" s="75"/>
      <c r="H49"/>
      <c r="I49"/>
    </row>
    <row r="50" spans="1:21" ht="19" thickBot="1" x14ac:dyDescent="0.5">
      <c r="A50" s="21">
        <v>40</v>
      </c>
      <c r="B50" s="91">
        <v>180209120023</v>
      </c>
      <c r="C50" s="92">
        <v>35</v>
      </c>
      <c r="D50" s="75"/>
      <c r="E50" s="93">
        <v>31</v>
      </c>
      <c r="F50" s="75"/>
      <c r="G50" s="75"/>
      <c r="H50"/>
      <c r="I50"/>
    </row>
    <row r="51" spans="1:21" ht="19" thickBot="1" x14ac:dyDescent="0.5">
      <c r="A51" s="21">
        <v>41</v>
      </c>
      <c r="B51" s="91">
        <v>180209120025</v>
      </c>
      <c r="C51" s="92">
        <v>35</v>
      </c>
      <c r="D51" s="75"/>
      <c r="E51" s="93">
        <v>34</v>
      </c>
      <c r="F51" s="75"/>
      <c r="G51" s="75"/>
      <c r="H51"/>
      <c r="I51"/>
    </row>
    <row r="52" spans="1:21" s="76" customFormat="1" ht="19" thickBot="1" x14ac:dyDescent="0.5">
      <c r="A52" s="21">
        <v>42</v>
      </c>
      <c r="B52" s="91">
        <v>180209120026</v>
      </c>
      <c r="C52" s="92">
        <v>36</v>
      </c>
      <c r="D52" s="75"/>
      <c r="E52" s="93">
        <v>32</v>
      </c>
      <c r="F52" s="75"/>
      <c r="G52" s="75"/>
      <c r="H52"/>
      <c r="I5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x14ac:dyDescent="0.45">
      <c r="A53" s="21">
        <v>93</v>
      </c>
      <c r="B53" s="75"/>
      <c r="C53" s="75"/>
      <c r="D53" s="75"/>
      <c r="E53" s="75"/>
      <c r="F53" s="75"/>
      <c r="G53" s="75"/>
      <c r="H53"/>
      <c r="I53"/>
      <c r="U53" s="76"/>
    </row>
    <row r="54" spans="1:21" x14ac:dyDescent="0.45">
      <c r="A54" s="21">
        <v>94</v>
      </c>
      <c r="B54" s="75"/>
      <c r="C54" s="75"/>
      <c r="D54" s="75"/>
      <c r="E54" s="75"/>
      <c r="F54" s="75"/>
      <c r="G54" s="75"/>
      <c r="H54"/>
      <c r="I54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1" x14ac:dyDescent="0.45">
      <c r="A55" s="21">
        <v>95</v>
      </c>
      <c r="B55" s="75"/>
      <c r="C55" s="75"/>
      <c r="D55" s="75"/>
      <c r="E55" s="75"/>
      <c r="F55" s="75"/>
      <c r="G55" s="75"/>
      <c r="H55"/>
      <c r="I55"/>
    </row>
    <row r="56" spans="1:21" x14ac:dyDescent="0.45">
      <c r="A56" s="21">
        <v>96</v>
      </c>
      <c r="G56" s="75"/>
      <c r="H56"/>
      <c r="I56"/>
    </row>
    <row r="57" spans="1:21" x14ac:dyDescent="0.45">
      <c r="A57" s="21">
        <v>97</v>
      </c>
      <c r="H57"/>
      <c r="I5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B18F-36CF-402F-97E6-7B135CA457F9}">
  <dimension ref="A1:U6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73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74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52.941176470588239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49.019607843137251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50.980392156862749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85">
        <v>180409120001</v>
      </c>
      <c r="C11" s="86">
        <v>42</v>
      </c>
      <c r="D11" s="45">
        <f>COUNTIF(C11:C37,"&gt;="&amp;D10)</f>
        <v>27</v>
      </c>
      <c r="E11" s="87">
        <v>43</v>
      </c>
      <c r="F11" s="47">
        <f>COUNTIF(E11:E37,"&gt;="&amp;F10)</f>
        <v>25</v>
      </c>
      <c r="G11" s="48" t="s">
        <v>46</v>
      </c>
      <c r="H11" s="88">
        <v>3</v>
      </c>
      <c r="I11" s="89">
        <v>3</v>
      </c>
      <c r="J11" s="89">
        <v>3</v>
      </c>
      <c r="K11" s="89">
        <v>2</v>
      </c>
      <c r="L11" s="89">
        <v>2</v>
      </c>
      <c r="M11" s="89">
        <v>2</v>
      </c>
      <c r="N11" s="89">
        <v>2</v>
      </c>
      <c r="O11" s="89">
        <v>2</v>
      </c>
      <c r="P11" s="89">
        <v>2</v>
      </c>
      <c r="Q11" s="89">
        <v>2</v>
      </c>
      <c r="R11" s="89">
        <v>2</v>
      </c>
      <c r="S11" s="89">
        <v>2</v>
      </c>
      <c r="T11" s="89">
        <v>2</v>
      </c>
    </row>
    <row r="12" spans="1:21" ht="25" customHeight="1" thickBot="1" x14ac:dyDescent="0.5">
      <c r="A12" s="21">
        <v>2</v>
      </c>
      <c r="B12" s="91">
        <v>180409120002</v>
      </c>
      <c r="C12" s="92">
        <v>42</v>
      </c>
      <c r="D12" s="53">
        <f>(D11/51)*100</f>
        <v>52.941176470588239</v>
      </c>
      <c r="E12" s="93">
        <v>40</v>
      </c>
      <c r="F12" s="55">
        <f>(F11/51)*100</f>
        <v>49.019607843137251</v>
      </c>
      <c r="G12" s="48" t="s">
        <v>47</v>
      </c>
      <c r="H12" s="94">
        <v>3</v>
      </c>
      <c r="I12" s="95">
        <v>3</v>
      </c>
      <c r="J12" s="95">
        <v>2</v>
      </c>
      <c r="K12" s="95">
        <v>3</v>
      </c>
      <c r="L12" s="95">
        <v>2</v>
      </c>
      <c r="M12" s="95">
        <v>2</v>
      </c>
      <c r="N12" s="95">
        <v>2</v>
      </c>
      <c r="O12" s="95">
        <v>2</v>
      </c>
      <c r="P12" s="95">
        <v>2</v>
      </c>
      <c r="Q12" s="95">
        <v>2</v>
      </c>
      <c r="R12" s="95">
        <v>2</v>
      </c>
      <c r="S12" s="95">
        <v>2</v>
      </c>
      <c r="T12" s="95">
        <v>2</v>
      </c>
    </row>
    <row r="13" spans="1:21" ht="25" customHeight="1" thickBot="1" x14ac:dyDescent="0.5">
      <c r="A13" s="21">
        <v>3</v>
      </c>
      <c r="B13" s="91">
        <v>180409120004</v>
      </c>
      <c r="C13" s="92">
        <v>39</v>
      </c>
      <c r="D13" s="45"/>
      <c r="E13" s="93">
        <v>35</v>
      </c>
      <c r="F13" s="58"/>
      <c r="G13" s="48" t="s">
        <v>48</v>
      </c>
      <c r="H13" s="94">
        <v>2</v>
      </c>
      <c r="I13" s="95">
        <v>2</v>
      </c>
      <c r="J13" s="95">
        <v>3</v>
      </c>
      <c r="K13" s="95">
        <v>3</v>
      </c>
      <c r="L13" s="95">
        <v>2</v>
      </c>
      <c r="M13" s="95">
        <v>2</v>
      </c>
      <c r="N13" s="95">
        <v>2</v>
      </c>
      <c r="O13" s="95">
        <v>2</v>
      </c>
      <c r="P13" s="95">
        <v>2</v>
      </c>
      <c r="Q13" s="95">
        <v>2</v>
      </c>
      <c r="R13" s="95">
        <v>2</v>
      </c>
      <c r="S13" s="95">
        <v>2</v>
      </c>
      <c r="T13" s="95">
        <v>2</v>
      </c>
    </row>
    <row r="14" spans="1:21" ht="25" customHeight="1" thickBot="1" x14ac:dyDescent="0.5">
      <c r="A14" s="21">
        <v>4</v>
      </c>
      <c r="B14" s="91">
        <v>180409120005</v>
      </c>
      <c r="C14" s="92">
        <v>42</v>
      </c>
      <c r="D14" s="45"/>
      <c r="E14" s="93">
        <v>36</v>
      </c>
      <c r="F14" s="58"/>
      <c r="G14" s="59"/>
      <c r="H14" s="94">
        <v>2</v>
      </c>
      <c r="I14" s="95">
        <v>2</v>
      </c>
      <c r="J14" s="95">
        <v>3</v>
      </c>
      <c r="K14" s="95">
        <v>3</v>
      </c>
      <c r="L14" s="95">
        <v>2</v>
      </c>
      <c r="M14" s="95">
        <v>2</v>
      </c>
      <c r="N14" s="95">
        <v>2</v>
      </c>
      <c r="O14" s="95">
        <v>2</v>
      </c>
      <c r="P14" s="95">
        <v>2</v>
      </c>
      <c r="Q14" s="95">
        <v>2</v>
      </c>
      <c r="R14" s="95">
        <v>2</v>
      </c>
      <c r="S14" s="95">
        <v>2</v>
      </c>
      <c r="T14" s="95">
        <v>2</v>
      </c>
    </row>
    <row r="15" spans="1:21" ht="25" customHeight="1" thickBot="1" x14ac:dyDescent="0.5">
      <c r="A15" s="21">
        <v>5</v>
      </c>
      <c r="B15" s="91">
        <v>180409120006</v>
      </c>
      <c r="C15" s="92">
        <v>40</v>
      </c>
      <c r="D15" s="45"/>
      <c r="E15" s="93">
        <v>31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91">
        <v>180409120008</v>
      </c>
      <c r="C16" s="92">
        <v>37</v>
      </c>
      <c r="D16" s="45"/>
      <c r="E16" s="93">
        <v>32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91">
        <v>180409120009</v>
      </c>
      <c r="C17" s="92">
        <v>41</v>
      </c>
      <c r="D17" s="45"/>
      <c r="E17" s="93">
        <v>33</v>
      </c>
      <c r="F17" s="58"/>
      <c r="G17" s="59" t="s">
        <v>49</v>
      </c>
      <c r="H17" s="60">
        <f>AVERAGE(H11:H16)</f>
        <v>2.5</v>
      </c>
      <c r="I17" s="60">
        <f t="shared" ref="I17:T17" si="0">AVERAGE(I11:I16)</f>
        <v>2.5</v>
      </c>
      <c r="J17" s="60">
        <f t="shared" si="0"/>
        <v>2.75</v>
      </c>
      <c r="K17" s="60">
        <f t="shared" si="0"/>
        <v>2.75</v>
      </c>
      <c r="L17" s="60">
        <f t="shared" si="0"/>
        <v>2</v>
      </c>
      <c r="M17" s="60">
        <f t="shared" si="0"/>
        <v>2</v>
      </c>
      <c r="N17" s="60">
        <f t="shared" si="0"/>
        <v>2</v>
      </c>
      <c r="O17" s="60">
        <f t="shared" si="0"/>
        <v>2</v>
      </c>
      <c r="P17" s="60">
        <f t="shared" si="0"/>
        <v>2</v>
      </c>
      <c r="Q17" s="60">
        <f t="shared" si="0"/>
        <v>2</v>
      </c>
      <c r="R17" s="60">
        <f t="shared" si="0"/>
        <v>2</v>
      </c>
      <c r="S17" s="60">
        <f t="shared" si="0"/>
        <v>2</v>
      </c>
      <c r="T17" s="60">
        <f t="shared" si="0"/>
        <v>2</v>
      </c>
    </row>
    <row r="18" spans="1:20" ht="38" customHeight="1" thickBot="1" x14ac:dyDescent="0.5">
      <c r="A18" s="21">
        <v>8</v>
      </c>
      <c r="B18" s="91">
        <v>180409120010</v>
      </c>
      <c r="C18" s="92">
        <v>42</v>
      </c>
      <c r="D18" s="45"/>
      <c r="E18" s="93">
        <v>41</v>
      </c>
      <c r="F18" s="58"/>
      <c r="G18" s="63" t="s">
        <v>50</v>
      </c>
      <c r="H18" s="64">
        <f>(73.08*H17)/100</f>
        <v>1.827</v>
      </c>
      <c r="I18" s="64">
        <f t="shared" ref="I18:T18" si="1">(73.08*I17)/100</f>
        <v>1.827</v>
      </c>
      <c r="J18" s="64">
        <f t="shared" si="1"/>
        <v>2.0097</v>
      </c>
      <c r="K18" s="64">
        <f t="shared" si="1"/>
        <v>2.0097</v>
      </c>
      <c r="L18" s="64">
        <f t="shared" si="1"/>
        <v>1.4616</v>
      </c>
      <c r="M18" s="64">
        <f t="shared" si="1"/>
        <v>1.4616</v>
      </c>
      <c r="N18" s="64">
        <f t="shared" si="1"/>
        <v>1.4616</v>
      </c>
      <c r="O18" s="64">
        <f t="shared" si="1"/>
        <v>1.4616</v>
      </c>
      <c r="P18" s="64">
        <f t="shared" si="1"/>
        <v>1.4616</v>
      </c>
      <c r="Q18" s="64">
        <f t="shared" si="1"/>
        <v>1.4616</v>
      </c>
      <c r="R18" s="64">
        <f t="shared" si="1"/>
        <v>1.4616</v>
      </c>
      <c r="S18" s="64">
        <f t="shared" si="1"/>
        <v>1.4616</v>
      </c>
      <c r="T18" s="64">
        <f t="shared" si="1"/>
        <v>1.4616</v>
      </c>
    </row>
    <row r="19" spans="1:20" ht="25" customHeight="1" thickBot="1" x14ac:dyDescent="0.5">
      <c r="A19" s="21">
        <v>9</v>
      </c>
      <c r="B19" s="91">
        <v>180409120011</v>
      </c>
      <c r="C19" s="92">
        <v>34</v>
      </c>
      <c r="D19" s="45"/>
      <c r="E19" s="93">
        <v>18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91">
        <v>180409120012</v>
      </c>
      <c r="C20" s="92">
        <v>41</v>
      </c>
      <c r="D20" s="45"/>
      <c r="E20" s="93">
        <v>32</v>
      </c>
      <c r="F20" s="45"/>
    </row>
    <row r="21" spans="1:20" ht="25" customHeight="1" thickBot="1" x14ac:dyDescent="0.5">
      <c r="A21" s="21">
        <v>11</v>
      </c>
      <c r="B21" s="91">
        <v>180409120013</v>
      </c>
      <c r="C21" s="92">
        <v>37</v>
      </c>
      <c r="D21" s="45"/>
      <c r="E21" s="93">
        <v>37</v>
      </c>
      <c r="F21" s="67"/>
    </row>
    <row r="22" spans="1:20" ht="25" customHeight="1" thickBot="1" x14ac:dyDescent="0.5">
      <c r="A22" s="21">
        <v>12</v>
      </c>
      <c r="B22" s="91">
        <v>180409120014</v>
      </c>
      <c r="C22" s="92">
        <v>43</v>
      </c>
      <c r="D22" s="45"/>
      <c r="E22" s="93">
        <v>40</v>
      </c>
      <c r="F22" s="67"/>
    </row>
    <row r="23" spans="1:20" ht="25" customHeight="1" thickBot="1" x14ac:dyDescent="0.5">
      <c r="A23" s="21">
        <v>13</v>
      </c>
      <c r="B23" s="91">
        <v>180409120015</v>
      </c>
      <c r="C23" s="92">
        <v>42</v>
      </c>
      <c r="D23" s="45"/>
      <c r="E23" s="93">
        <v>37</v>
      </c>
      <c r="F23" s="67"/>
      <c r="J23" s="36"/>
      <c r="K23" s="36"/>
    </row>
    <row r="24" spans="1:20" ht="31.5" customHeight="1" thickBot="1" x14ac:dyDescent="0.5">
      <c r="A24" s="21">
        <v>14</v>
      </c>
      <c r="B24" s="91">
        <v>180409120018</v>
      </c>
      <c r="C24" s="92">
        <v>41</v>
      </c>
      <c r="D24" s="45"/>
      <c r="E24" s="93">
        <v>36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91">
        <v>180409120020</v>
      </c>
      <c r="C25" s="92">
        <v>41</v>
      </c>
      <c r="D25" s="45"/>
      <c r="E25" s="93">
        <v>40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91">
        <v>180409120021</v>
      </c>
      <c r="C26" s="92">
        <v>40</v>
      </c>
      <c r="D26" s="45"/>
      <c r="E26" s="93">
        <v>41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91">
        <v>180409120022</v>
      </c>
      <c r="C27" s="92">
        <v>43</v>
      </c>
      <c r="D27" s="45"/>
      <c r="E27" s="93">
        <v>31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91">
        <v>180409120023</v>
      </c>
      <c r="C28" s="92">
        <v>42</v>
      </c>
      <c r="D28" s="72"/>
      <c r="E28" s="93">
        <v>32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91">
        <v>180409120024</v>
      </c>
      <c r="C29" s="92">
        <v>38</v>
      </c>
      <c r="D29" s="45"/>
      <c r="E29" s="93">
        <v>33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91">
        <v>180409120025</v>
      </c>
      <c r="C30" s="92">
        <v>41</v>
      </c>
      <c r="D30" s="45"/>
      <c r="E30" s="93">
        <v>35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91">
        <v>180409120027</v>
      </c>
      <c r="C31" s="92">
        <v>36</v>
      </c>
      <c r="D31" s="45"/>
      <c r="E31" s="93">
        <v>27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91">
        <v>180409120028</v>
      </c>
      <c r="C32" s="92">
        <v>39</v>
      </c>
      <c r="D32" s="45"/>
      <c r="E32" s="93">
        <v>37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91">
        <v>180409120032</v>
      </c>
      <c r="C33" s="92">
        <v>38</v>
      </c>
      <c r="D33" s="45"/>
      <c r="E33" s="93">
        <v>33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91">
        <v>180409120033</v>
      </c>
      <c r="C34" s="92">
        <v>39</v>
      </c>
      <c r="D34" s="45"/>
      <c r="E34" s="93">
        <v>34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91">
        <v>180409120037</v>
      </c>
      <c r="C35" s="92">
        <v>41</v>
      </c>
      <c r="D35" s="45"/>
      <c r="E35" s="93">
        <v>38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91">
        <v>180409120041</v>
      </c>
      <c r="C36" s="92">
        <v>41</v>
      </c>
      <c r="D36" s="45"/>
      <c r="E36" s="93">
        <v>38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91">
        <v>180209120001</v>
      </c>
      <c r="C37" s="92">
        <v>40</v>
      </c>
      <c r="D37" s="45"/>
      <c r="E37" s="93">
        <v>33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19" thickBot="1" x14ac:dyDescent="0.5">
      <c r="A38" s="21">
        <v>28</v>
      </c>
      <c r="B38" s="91">
        <v>180209120002</v>
      </c>
      <c r="C38" s="92">
        <v>39</v>
      </c>
      <c r="D38" s="75"/>
      <c r="E38" s="93">
        <v>31</v>
      </c>
      <c r="F38" s="75"/>
      <c r="G38" s="75"/>
      <c r="H38"/>
      <c r="I38"/>
      <c r="U38" s="76"/>
    </row>
    <row r="39" spans="1:21" ht="19" thickBot="1" x14ac:dyDescent="0.5">
      <c r="A39" s="21">
        <v>29</v>
      </c>
      <c r="B39" s="91">
        <v>180209120003</v>
      </c>
      <c r="C39" s="92">
        <v>39</v>
      </c>
      <c r="D39" s="77"/>
      <c r="E39" s="93">
        <v>35</v>
      </c>
      <c r="F39" s="77"/>
      <c r="G39" s="75"/>
      <c r="H39"/>
      <c r="I3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1" ht="19" thickBot="1" x14ac:dyDescent="0.5">
      <c r="A40" s="21">
        <v>30</v>
      </c>
      <c r="B40" s="91">
        <v>180209120004</v>
      </c>
      <c r="C40" s="92">
        <v>39</v>
      </c>
      <c r="D40" s="75"/>
      <c r="E40" s="93">
        <v>31</v>
      </c>
      <c r="F40" s="75"/>
      <c r="G40" s="75"/>
      <c r="H40"/>
      <c r="I40"/>
    </row>
    <row r="41" spans="1:21" ht="19" thickBot="1" x14ac:dyDescent="0.5">
      <c r="A41" s="21">
        <v>31</v>
      </c>
      <c r="B41" s="91">
        <v>180209120005</v>
      </c>
      <c r="C41" s="92">
        <v>38</v>
      </c>
      <c r="D41" s="75"/>
      <c r="E41" s="93">
        <v>36</v>
      </c>
      <c r="F41" s="75"/>
      <c r="G41" s="75"/>
      <c r="H41"/>
      <c r="I41"/>
    </row>
    <row r="42" spans="1:21" ht="19" thickBot="1" x14ac:dyDescent="0.5">
      <c r="A42" s="21">
        <v>32</v>
      </c>
      <c r="B42" s="91">
        <v>180209120006</v>
      </c>
      <c r="C42" s="92">
        <v>39</v>
      </c>
      <c r="D42" s="75"/>
      <c r="E42" s="93">
        <v>33</v>
      </c>
      <c r="F42" s="75"/>
      <c r="G42" s="75"/>
      <c r="H42"/>
      <c r="I42"/>
    </row>
    <row r="43" spans="1:21" ht="19" thickBot="1" x14ac:dyDescent="0.5">
      <c r="A43" s="21">
        <v>33</v>
      </c>
      <c r="B43" s="91">
        <v>180209120007</v>
      </c>
      <c r="C43" s="92">
        <v>33</v>
      </c>
      <c r="D43" s="75"/>
      <c r="E43" s="93">
        <v>32</v>
      </c>
      <c r="F43" s="75"/>
      <c r="G43" s="75"/>
      <c r="H43"/>
      <c r="I43"/>
    </row>
    <row r="44" spans="1:21" s="76" customFormat="1" ht="19" thickBot="1" x14ac:dyDescent="0.5">
      <c r="A44" s="21">
        <v>34</v>
      </c>
      <c r="B44" s="91">
        <v>180209120009</v>
      </c>
      <c r="C44" s="92">
        <v>42</v>
      </c>
      <c r="D44" s="75"/>
      <c r="E44" s="93">
        <v>39</v>
      </c>
      <c r="F44" s="75"/>
      <c r="G44" s="75"/>
      <c r="H44"/>
      <c r="I4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9" thickBot="1" x14ac:dyDescent="0.5">
      <c r="A45" s="21">
        <v>35</v>
      </c>
      <c r="B45" s="91">
        <v>180209120010</v>
      </c>
      <c r="C45" s="92">
        <v>38</v>
      </c>
      <c r="D45" s="75"/>
      <c r="E45" s="93">
        <v>34</v>
      </c>
      <c r="F45" s="75"/>
      <c r="G45" s="75"/>
      <c r="H45"/>
      <c r="I45"/>
      <c r="U45" s="76"/>
    </row>
    <row r="46" spans="1:21" ht="19" thickBot="1" x14ac:dyDescent="0.5">
      <c r="A46" s="21">
        <v>36</v>
      </c>
      <c r="B46" s="91">
        <v>180209120011</v>
      </c>
      <c r="C46" s="92">
        <v>39</v>
      </c>
      <c r="D46" s="75"/>
      <c r="E46" s="93">
        <v>36</v>
      </c>
      <c r="F46" s="75"/>
      <c r="G46" s="75"/>
      <c r="H46"/>
      <c r="I4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1" ht="19" thickBot="1" x14ac:dyDescent="0.5">
      <c r="A47" s="21">
        <v>37</v>
      </c>
      <c r="B47" s="91">
        <v>180209120012</v>
      </c>
      <c r="C47" s="92">
        <v>36</v>
      </c>
      <c r="D47" s="75"/>
      <c r="E47" s="93">
        <v>33</v>
      </c>
      <c r="F47" s="75"/>
      <c r="G47" s="75"/>
      <c r="H47"/>
      <c r="I47"/>
    </row>
    <row r="48" spans="1:21" ht="19" thickBot="1" x14ac:dyDescent="0.5">
      <c r="A48" s="21">
        <v>38</v>
      </c>
      <c r="B48" s="91">
        <v>180209120013</v>
      </c>
      <c r="C48" s="92">
        <v>39</v>
      </c>
      <c r="D48" s="75"/>
      <c r="E48" s="93">
        <v>33</v>
      </c>
      <c r="F48" s="75"/>
      <c r="G48" s="75"/>
      <c r="H48"/>
      <c r="I48"/>
    </row>
    <row r="49" spans="1:21" ht="19" thickBot="1" x14ac:dyDescent="0.5">
      <c r="A49" s="21">
        <v>39</v>
      </c>
      <c r="B49" s="91">
        <v>180209120014</v>
      </c>
      <c r="C49" s="92">
        <v>32</v>
      </c>
      <c r="D49" s="75"/>
      <c r="E49" s="93">
        <v>28</v>
      </c>
      <c r="F49" s="75"/>
      <c r="G49" s="75"/>
      <c r="H49"/>
      <c r="I49"/>
    </row>
    <row r="50" spans="1:21" ht="19" thickBot="1" x14ac:dyDescent="0.5">
      <c r="A50" s="21">
        <v>40</v>
      </c>
      <c r="B50" s="91">
        <v>180209120015</v>
      </c>
      <c r="C50" s="92">
        <v>40</v>
      </c>
      <c r="D50" s="75"/>
      <c r="E50" s="93">
        <v>30</v>
      </c>
      <c r="F50" s="75"/>
      <c r="G50" s="75"/>
      <c r="H50"/>
      <c r="I50"/>
    </row>
    <row r="51" spans="1:21" ht="19" thickBot="1" x14ac:dyDescent="0.5">
      <c r="A51" s="21">
        <v>41</v>
      </c>
      <c r="B51" s="91">
        <v>180209120016</v>
      </c>
      <c r="C51" s="92">
        <v>39</v>
      </c>
      <c r="D51" s="75"/>
      <c r="E51" s="93">
        <v>34</v>
      </c>
      <c r="F51" s="75"/>
      <c r="G51" s="75"/>
      <c r="H51"/>
      <c r="I51"/>
    </row>
    <row r="52" spans="1:21" s="76" customFormat="1" ht="19" thickBot="1" x14ac:dyDescent="0.5">
      <c r="A52" s="21">
        <v>42</v>
      </c>
      <c r="B52" s="91">
        <v>180209120017</v>
      </c>
      <c r="C52" s="92">
        <v>33</v>
      </c>
      <c r="D52" s="75"/>
      <c r="E52" s="93">
        <v>30</v>
      </c>
      <c r="F52" s="75"/>
      <c r="G52" s="75"/>
      <c r="H52"/>
      <c r="I5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9" thickBot="1" x14ac:dyDescent="0.5">
      <c r="A53" s="21">
        <v>43</v>
      </c>
      <c r="B53" s="91">
        <v>180209120018</v>
      </c>
      <c r="C53" s="92">
        <v>36</v>
      </c>
      <c r="D53" s="75"/>
      <c r="E53" s="93">
        <v>30</v>
      </c>
      <c r="F53" s="75"/>
      <c r="G53" s="75"/>
      <c r="H53"/>
      <c r="I53"/>
      <c r="U53" s="76"/>
    </row>
    <row r="54" spans="1:21" ht="19" thickBot="1" x14ac:dyDescent="0.5">
      <c r="A54" s="21">
        <v>44</v>
      </c>
      <c r="B54" s="91">
        <v>180209120019</v>
      </c>
      <c r="C54" s="92">
        <v>33</v>
      </c>
      <c r="D54" s="75"/>
      <c r="E54" s="93">
        <v>35</v>
      </c>
      <c r="F54" s="75"/>
      <c r="G54" s="75"/>
      <c r="H54"/>
      <c r="I54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1" ht="19" thickBot="1" x14ac:dyDescent="0.5">
      <c r="A55" s="21">
        <v>45</v>
      </c>
      <c r="B55" s="91">
        <v>180209120020</v>
      </c>
      <c r="C55" s="92">
        <v>39</v>
      </c>
      <c r="D55" s="75"/>
      <c r="E55" s="93">
        <v>35</v>
      </c>
      <c r="F55" s="75"/>
      <c r="G55" s="75"/>
      <c r="H55"/>
      <c r="I55"/>
    </row>
    <row r="56" spans="1:21" ht="19" thickBot="1" x14ac:dyDescent="0.5">
      <c r="A56" s="21">
        <v>46</v>
      </c>
      <c r="B56" s="91">
        <v>180209120021</v>
      </c>
      <c r="C56" s="92">
        <v>37</v>
      </c>
      <c r="E56" s="93">
        <v>34</v>
      </c>
      <c r="G56" s="75"/>
      <c r="H56"/>
      <c r="I56"/>
    </row>
    <row r="57" spans="1:21" ht="19" thickBot="1" x14ac:dyDescent="0.5">
      <c r="A57" s="21">
        <v>47</v>
      </c>
      <c r="B57" s="91">
        <v>180209120022</v>
      </c>
      <c r="C57" s="92">
        <v>38</v>
      </c>
      <c r="E57" s="93">
        <v>37</v>
      </c>
      <c r="H57"/>
      <c r="I57"/>
    </row>
    <row r="58" spans="1:21" ht="19" thickBot="1" x14ac:dyDescent="0.5">
      <c r="A58" s="21">
        <v>48</v>
      </c>
      <c r="B58" s="91">
        <v>180209120023</v>
      </c>
      <c r="C58" s="92">
        <v>31</v>
      </c>
      <c r="E58" s="93">
        <v>30</v>
      </c>
    </row>
    <row r="59" spans="1:21" ht="19" thickBot="1" x14ac:dyDescent="0.5">
      <c r="A59" s="21">
        <v>49</v>
      </c>
      <c r="B59" s="91">
        <v>180209120025</v>
      </c>
      <c r="C59" s="92">
        <v>42</v>
      </c>
      <c r="E59" s="93">
        <v>37</v>
      </c>
    </row>
    <row r="60" spans="1:21" ht="19" thickBot="1" x14ac:dyDescent="0.5">
      <c r="A60" s="21">
        <v>50</v>
      </c>
      <c r="B60" s="91">
        <v>180209120026</v>
      </c>
      <c r="C60" s="92">
        <v>41</v>
      </c>
      <c r="E60" s="93">
        <v>38</v>
      </c>
    </row>
    <row r="61" spans="1:21" ht="19" thickBot="1" x14ac:dyDescent="0.5">
      <c r="A61" s="21">
        <v>51</v>
      </c>
      <c r="B61" s="91">
        <v>180209120027</v>
      </c>
      <c r="C61" s="92">
        <v>32</v>
      </c>
      <c r="E61" s="93">
        <v>37</v>
      </c>
    </row>
    <row r="62" spans="1:21" x14ac:dyDescent="0.45">
      <c r="A62" s="21">
        <v>52</v>
      </c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B11EF-2B84-4E1A-AB43-44296F2B6867}">
  <dimension ref="A1:U57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75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76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59.090909090909093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52.272727272727273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55.681818181818187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85">
        <v>180409120001</v>
      </c>
      <c r="C11" s="86">
        <v>39</v>
      </c>
      <c r="D11" s="45">
        <f>COUNTIF(C11:C37,"&gt;="&amp;D10)</f>
        <v>26</v>
      </c>
      <c r="E11" s="87">
        <v>32</v>
      </c>
      <c r="F11" s="47">
        <f>COUNTIF(E11:E37,"&gt;="&amp;F10)</f>
        <v>23</v>
      </c>
      <c r="G11" s="48" t="s">
        <v>46</v>
      </c>
      <c r="H11" s="88">
        <v>3</v>
      </c>
      <c r="I11" s="89">
        <v>3</v>
      </c>
      <c r="J11" s="89">
        <v>3</v>
      </c>
      <c r="K11" s="89">
        <v>3</v>
      </c>
      <c r="L11" s="90"/>
      <c r="M11" s="90"/>
      <c r="N11" s="90"/>
      <c r="O11" s="90"/>
      <c r="P11" s="90"/>
      <c r="Q11" s="89">
        <v>3</v>
      </c>
      <c r="R11" s="89">
        <v>3</v>
      </c>
      <c r="S11" s="89">
        <v>3</v>
      </c>
      <c r="T11" s="90"/>
    </row>
    <row r="12" spans="1:21" ht="25" customHeight="1" thickBot="1" x14ac:dyDescent="0.5">
      <c r="A12" s="21">
        <v>2</v>
      </c>
      <c r="B12" s="91">
        <v>180409120002</v>
      </c>
      <c r="C12" s="92">
        <v>42</v>
      </c>
      <c r="D12" s="53">
        <f>(D11/44)*100</f>
        <v>59.090909090909093</v>
      </c>
      <c r="E12" s="93">
        <v>42</v>
      </c>
      <c r="F12" s="55">
        <f>(F11/44)*100</f>
        <v>52.272727272727273</v>
      </c>
      <c r="G12" s="48" t="s">
        <v>47</v>
      </c>
      <c r="H12" s="91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1" ht="25" customHeight="1" thickBot="1" x14ac:dyDescent="0.5">
      <c r="A13" s="21">
        <v>3</v>
      </c>
      <c r="B13" s="91">
        <v>180409120004</v>
      </c>
      <c r="C13" s="92">
        <v>34</v>
      </c>
      <c r="D13" s="45"/>
      <c r="E13" s="93">
        <v>32</v>
      </c>
      <c r="F13" s="58"/>
      <c r="G13" s="48" t="s">
        <v>48</v>
      </c>
      <c r="H13" s="91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1" ht="25" customHeight="1" thickBot="1" x14ac:dyDescent="0.5">
      <c r="A14" s="21">
        <v>4</v>
      </c>
      <c r="B14" s="91">
        <v>180409120005</v>
      </c>
      <c r="C14" s="92">
        <v>34</v>
      </c>
      <c r="D14" s="45"/>
      <c r="E14" s="93">
        <v>40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91">
        <v>180409120006</v>
      </c>
      <c r="C15" s="92">
        <v>33</v>
      </c>
      <c r="D15" s="45"/>
      <c r="E15" s="93">
        <v>36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91">
        <v>180409120008</v>
      </c>
      <c r="C16" s="92">
        <v>9</v>
      </c>
      <c r="D16" s="45"/>
      <c r="E16" s="93">
        <v>11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91">
        <v>180409120009</v>
      </c>
      <c r="C17" s="92">
        <v>41</v>
      </c>
      <c r="D17" s="45"/>
      <c r="E17" s="93">
        <v>35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3</v>
      </c>
      <c r="J17" s="60">
        <f t="shared" si="0"/>
        <v>3</v>
      </c>
      <c r="K17" s="60">
        <f t="shared" si="0"/>
        <v>3</v>
      </c>
      <c r="L17" s="60" t="e">
        <f t="shared" si="0"/>
        <v>#DIV/0!</v>
      </c>
      <c r="M17" s="60" t="e">
        <f t="shared" si="0"/>
        <v>#DIV/0!</v>
      </c>
      <c r="N17" s="60" t="e">
        <f t="shared" si="0"/>
        <v>#DIV/0!</v>
      </c>
      <c r="O17" s="60" t="e">
        <f t="shared" si="0"/>
        <v>#DIV/0!</v>
      </c>
      <c r="P17" s="60" t="e">
        <f t="shared" si="0"/>
        <v>#DIV/0!</v>
      </c>
      <c r="Q17" s="60">
        <f t="shared" si="0"/>
        <v>3</v>
      </c>
      <c r="R17" s="60">
        <f t="shared" si="0"/>
        <v>3</v>
      </c>
      <c r="S17" s="60">
        <f t="shared" si="0"/>
        <v>3</v>
      </c>
      <c r="T17" s="60" t="e">
        <f t="shared" si="0"/>
        <v>#DIV/0!</v>
      </c>
    </row>
    <row r="18" spans="1:20" ht="38" customHeight="1" thickBot="1" x14ac:dyDescent="0.5">
      <c r="A18" s="21">
        <v>8</v>
      </c>
      <c r="B18" s="91">
        <v>180409120010</v>
      </c>
      <c r="C18" s="92">
        <v>43</v>
      </c>
      <c r="D18" s="45"/>
      <c r="E18" s="93">
        <v>42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2.1924000000000001</v>
      </c>
      <c r="J18" s="64">
        <f t="shared" si="1"/>
        <v>2.1924000000000001</v>
      </c>
      <c r="K18" s="64">
        <f t="shared" si="1"/>
        <v>2.1924000000000001</v>
      </c>
      <c r="L18" s="64" t="e">
        <f t="shared" si="1"/>
        <v>#DIV/0!</v>
      </c>
      <c r="M18" s="64" t="e">
        <f t="shared" si="1"/>
        <v>#DIV/0!</v>
      </c>
      <c r="N18" s="64" t="e">
        <f t="shared" si="1"/>
        <v>#DIV/0!</v>
      </c>
      <c r="O18" s="64" t="e">
        <f t="shared" si="1"/>
        <v>#DIV/0!</v>
      </c>
      <c r="P18" s="64" t="e">
        <f t="shared" si="1"/>
        <v>#DIV/0!</v>
      </c>
      <c r="Q18" s="64">
        <f t="shared" si="1"/>
        <v>2.1924000000000001</v>
      </c>
      <c r="R18" s="64">
        <f t="shared" si="1"/>
        <v>2.1924000000000001</v>
      </c>
      <c r="S18" s="64">
        <f t="shared" si="1"/>
        <v>2.1924000000000001</v>
      </c>
      <c r="T18" s="64" t="e">
        <f t="shared" si="1"/>
        <v>#DIV/0!</v>
      </c>
    </row>
    <row r="19" spans="1:20" ht="25" customHeight="1" thickBot="1" x14ac:dyDescent="0.5">
      <c r="A19" s="21">
        <v>9</v>
      </c>
      <c r="B19" s="91">
        <v>180409120012</v>
      </c>
      <c r="C19" s="92">
        <v>32</v>
      </c>
      <c r="D19" s="45"/>
      <c r="E19" s="93">
        <v>31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91">
        <v>180409120013</v>
      </c>
      <c r="C20" s="92">
        <v>42</v>
      </c>
      <c r="D20" s="45"/>
      <c r="E20" s="93">
        <v>28</v>
      </c>
      <c r="F20" s="45"/>
    </row>
    <row r="21" spans="1:20" ht="25" customHeight="1" thickBot="1" x14ac:dyDescent="0.5">
      <c r="A21" s="21">
        <v>11</v>
      </c>
      <c r="B21" s="91">
        <v>180409120014</v>
      </c>
      <c r="C21" s="92">
        <v>41</v>
      </c>
      <c r="D21" s="45"/>
      <c r="E21" s="93">
        <v>34</v>
      </c>
      <c r="F21" s="67"/>
    </row>
    <row r="22" spans="1:20" ht="25" customHeight="1" thickBot="1" x14ac:dyDescent="0.5">
      <c r="A22" s="21">
        <v>12</v>
      </c>
      <c r="B22" s="91">
        <v>180409120015</v>
      </c>
      <c r="C22" s="92">
        <v>45</v>
      </c>
      <c r="D22" s="45"/>
      <c r="E22" s="93">
        <v>44</v>
      </c>
      <c r="F22" s="67"/>
    </row>
    <row r="23" spans="1:20" ht="25" customHeight="1" thickBot="1" x14ac:dyDescent="0.5">
      <c r="A23" s="21">
        <v>13</v>
      </c>
      <c r="B23" s="91">
        <v>180409120018</v>
      </c>
      <c r="C23" s="92">
        <v>43</v>
      </c>
      <c r="D23" s="45"/>
      <c r="E23" s="93">
        <v>41</v>
      </c>
      <c r="F23" s="67"/>
      <c r="J23" s="36"/>
      <c r="K23" s="36"/>
    </row>
    <row r="24" spans="1:20" ht="31.5" customHeight="1" thickBot="1" x14ac:dyDescent="0.5">
      <c r="A24" s="21">
        <v>14</v>
      </c>
      <c r="B24" s="91">
        <v>180409120020</v>
      </c>
      <c r="C24" s="92">
        <v>40</v>
      </c>
      <c r="D24" s="45"/>
      <c r="E24" s="93">
        <v>43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91">
        <v>180409120021</v>
      </c>
      <c r="C25" s="92">
        <v>36</v>
      </c>
      <c r="D25" s="45"/>
      <c r="E25" s="93">
        <v>34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91">
        <v>180409120022</v>
      </c>
      <c r="C26" s="92">
        <v>35</v>
      </c>
      <c r="D26" s="45"/>
      <c r="E26" s="93">
        <v>25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91">
        <v>180409120023</v>
      </c>
      <c r="C27" s="92">
        <v>36</v>
      </c>
      <c r="D27" s="45"/>
      <c r="E27" s="93">
        <v>25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91">
        <v>180409120024</v>
      </c>
      <c r="C28" s="92">
        <v>34</v>
      </c>
      <c r="D28" s="72"/>
      <c r="E28" s="93">
        <v>29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91">
        <v>180409120025</v>
      </c>
      <c r="C29" s="92">
        <v>38</v>
      </c>
      <c r="D29" s="45"/>
      <c r="E29" s="93">
        <v>29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91">
        <v>180409120027</v>
      </c>
      <c r="C30" s="92">
        <v>33</v>
      </c>
      <c r="D30" s="45"/>
      <c r="E30" s="93">
        <v>26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91">
        <v>180409120028</v>
      </c>
      <c r="C31" s="92">
        <v>36</v>
      </c>
      <c r="D31" s="45"/>
      <c r="E31" s="93">
        <v>28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91">
        <v>180409120032</v>
      </c>
      <c r="C32" s="92">
        <v>37</v>
      </c>
      <c r="D32" s="45"/>
      <c r="E32" s="93">
        <v>37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91">
        <v>180409120033</v>
      </c>
      <c r="C33" s="92">
        <v>32</v>
      </c>
      <c r="D33" s="45"/>
      <c r="E33" s="93">
        <v>28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91">
        <v>180409120041</v>
      </c>
      <c r="C34" s="92">
        <v>41</v>
      </c>
      <c r="D34" s="45"/>
      <c r="E34" s="93">
        <v>36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91">
        <v>180209120001</v>
      </c>
      <c r="C35" s="92">
        <v>38</v>
      </c>
      <c r="D35" s="45"/>
      <c r="E35" s="93">
        <v>32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91">
        <v>180209120002</v>
      </c>
      <c r="C36" s="92">
        <v>35</v>
      </c>
      <c r="D36" s="45"/>
      <c r="E36" s="93">
        <v>31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91">
        <v>180209120003</v>
      </c>
      <c r="C37" s="92">
        <v>38</v>
      </c>
      <c r="D37" s="45"/>
      <c r="E37" s="93">
        <v>34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19" thickBot="1" x14ac:dyDescent="0.5">
      <c r="A38" s="21">
        <v>28</v>
      </c>
      <c r="B38" s="91">
        <v>180209120004</v>
      </c>
      <c r="C38" s="92">
        <v>28</v>
      </c>
      <c r="D38" s="75"/>
      <c r="E38" s="93">
        <v>22</v>
      </c>
      <c r="F38" s="75"/>
      <c r="G38" s="75"/>
      <c r="H38"/>
      <c r="I38"/>
      <c r="U38" s="76"/>
    </row>
    <row r="39" spans="1:21" ht="19" thickBot="1" x14ac:dyDescent="0.5">
      <c r="A39" s="21">
        <v>29</v>
      </c>
      <c r="B39" s="91">
        <v>180209120005</v>
      </c>
      <c r="C39" s="92">
        <v>17</v>
      </c>
      <c r="D39" s="77"/>
      <c r="E39" s="93">
        <v>15</v>
      </c>
      <c r="F39" s="77"/>
      <c r="G39" s="75"/>
      <c r="H39"/>
      <c r="I3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1" ht="19" thickBot="1" x14ac:dyDescent="0.5">
      <c r="A40" s="21">
        <v>30</v>
      </c>
      <c r="B40" s="91">
        <v>180209120007</v>
      </c>
      <c r="C40" s="92">
        <v>20</v>
      </c>
      <c r="D40" s="75"/>
      <c r="E40" s="93">
        <v>16</v>
      </c>
      <c r="F40" s="75"/>
      <c r="G40" s="75"/>
      <c r="H40"/>
      <c r="I40"/>
    </row>
    <row r="41" spans="1:21" ht="19" thickBot="1" x14ac:dyDescent="0.5">
      <c r="A41" s="21">
        <v>31</v>
      </c>
      <c r="B41" s="91">
        <v>180209120009</v>
      </c>
      <c r="C41" s="92">
        <v>38</v>
      </c>
      <c r="D41" s="75"/>
      <c r="E41" s="93">
        <v>38</v>
      </c>
      <c r="F41" s="75"/>
      <c r="G41" s="75"/>
      <c r="H41"/>
      <c r="I41"/>
    </row>
    <row r="42" spans="1:21" ht="19" thickBot="1" x14ac:dyDescent="0.5">
      <c r="A42" s="21">
        <v>32</v>
      </c>
      <c r="B42" s="91">
        <v>180209120010</v>
      </c>
      <c r="C42" s="92">
        <v>34</v>
      </c>
      <c r="D42" s="75"/>
      <c r="E42" s="93">
        <v>30</v>
      </c>
      <c r="F42" s="75"/>
      <c r="G42" s="75"/>
      <c r="H42"/>
      <c r="I42"/>
    </row>
    <row r="43" spans="1:21" ht="19" thickBot="1" x14ac:dyDescent="0.5">
      <c r="A43" s="21">
        <v>33</v>
      </c>
      <c r="B43" s="91">
        <v>180209120011</v>
      </c>
      <c r="C43" s="92">
        <v>35</v>
      </c>
      <c r="D43" s="75"/>
      <c r="E43" s="93">
        <v>37</v>
      </c>
      <c r="F43" s="75"/>
      <c r="G43" s="75"/>
      <c r="H43"/>
      <c r="I43"/>
    </row>
    <row r="44" spans="1:21" s="76" customFormat="1" ht="19" thickBot="1" x14ac:dyDescent="0.5">
      <c r="A44" s="21">
        <v>34</v>
      </c>
      <c r="B44" s="91">
        <v>180209120012</v>
      </c>
      <c r="C44" s="92">
        <v>37</v>
      </c>
      <c r="D44" s="75"/>
      <c r="E44" s="93">
        <v>30</v>
      </c>
      <c r="F44" s="75"/>
      <c r="G44" s="75"/>
      <c r="H44"/>
      <c r="I4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9" thickBot="1" x14ac:dyDescent="0.5">
      <c r="A45" s="21">
        <v>35</v>
      </c>
      <c r="B45" s="91">
        <v>180209120013</v>
      </c>
      <c r="C45" s="92">
        <v>8</v>
      </c>
      <c r="D45" s="75"/>
      <c r="E45" s="93">
        <v>0</v>
      </c>
      <c r="F45" s="75"/>
      <c r="G45" s="75"/>
      <c r="H45"/>
      <c r="I45"/>
      <c r="U45" s="76"/>
    </row>
    <row r="46" spans="1:21" ht="19" thickBot="1" x14ac:dyDescent="0.5">
      <c r="A46" s="21">
        <v>36</v>
      </c>
      <c r="B46" s="91">
        <v>180209120014</v>
      </c>
      <c r="C46" s="92">
        <v>37</v>
      </c>
      <c r="D46" s="75"/>
      <c r="E46" s="93">
        <v>31</v>
      </c>
      <c r="F46" s="75"/>
      <c r="G46" s="75"/>
      <c r="H46"/>
      <c r="I4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1" ht="19" thickBot="1" x14ac:dyDescent="0.5">
      <c r="A47" s="21">
        <v>37</v>
      </c>
      <c r="B47" s="91">
        <v>180209120015</v>
      </c>
      <c r="C47" s="92">
        <v>32</v>
      </c>
      <c r="D47" s="75"/>
      <c r="E47" s="93">
        <v>25</v>
      </c>
      <c r="F47" s="75"/>
      <c r="G47" s="75"/>
      <c r="H47"/>
      <c r="I47"/>
    </row>
    <row r="48" spans="1:21" ht="19" thickBot="1" x14ac:dyDescent="0.5">
      <c r="A48" s="21">
        <v>38</v>
      </c>
      <c r="B48" s="91">
        <v>180209120016</v>
      </c>
      <c r="C48" s="92">
        <v>0</v>
      </c>
      <c r="D48" s="75"/>
      <c r="E48" s="93">
        <v>0</v>
      </c>
      <c r="F48" s="75"/>
      <c r="G48" s="75"/>
      <c r="H48"/>
      <c r="I48"/>
    </row>
    <row r="49" spans="1:21" ht="19" thickBot="1" x14ac:dyDescent="0.5">
      <c r="A49" s="21">
        <v>39</v>
      </c>
      <c r="B49" s="91">
        <v>180209120020</v>
      </c>
      <c r="C49" s="92">
        <v>38</v>
      </c>
      <c r="D49" s="75"/>
      <c r="E49" s="93">
        <v>34</v>
      </c>
      <c r="F49" s="75"/>
      <c r="G49" s="75"/>
      <c r="H49"/>
      <c r="I49"/>
    </row>
    <row r="50" spans="1:21" ht="19" thickBot="1" x14ac:dyDescent="0.5">
      <c r="A50" s="21">
        <v>40</v>
      </c>
      <c r="B50" s="91">
        <v>180209120021</v>
      </c>
      <c r="C50" s="92">
        <v>35</v>
      </c>
      <c r="D50" s="75"/>
      <c r="E50" s="93">
        <v>27</v>
      </c>
      <c r="F50" s="75"/>
      <c r="G50" s="75"/>
      <c r="H50"/>
      <c r="I50"/>
    </row>
    <row r="51" spans="1:21" ht="19" thickBot="1" x14ac:dyDescent="0.5">
      <c r="A51" s="21">
        <v>41</v>
      </c>
      <c r="B51" s="91">
        <v>180209120022</v>
      </c>
      <c r="C51" s="92">
        <v>38</v>
      </c>
      <c r="D51" s="75"/>
      <c r="E51" s="93">
        <v>34</v>
      </c>
      <c r="F51" s="75"/>
      <c r="G51" s="75"/>
      <c r="H51"/>
      <c r="I51"/>
    </row>
    <row r="52" spans="1:21" s="76" customFormat="1" ht="19" thickBot="1" x14ac:dyDescent="0.5">
      <c r="A52" s="21">
        <v>42</v>
      </c>
      <c r="B52" s="91">
        <v>180209120023</v>
      </c>
      <c r="C52" s="92">
        <v>34</v>
      </c>
      <c r="D52" s="75"/>
      <c r="E52" s="93">
        <v>29</v>
      </c>
      <c r="F52" s="75"/>
      <c r="G52" s="75"/>
      <c r="H52"/>
      <c r="I5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9" thickBot="1" x14ac:dyDescent="0.5">
      <c r="A53" s="21">
        <v>43</v>
      </c>
      <c r="B53" s="91">
        <v>180209120025</v>
      </c>
      <c r="C53" s="92">
        <v>38</v>
      </c>
      <c r="D53" s="75"/>
      <c r="E53" s="93">
        <v>35</v>
      </c>
      <c r="F53" s="75"/>
      <c r="G53" s="75"/>
      <c r="H53"/>
      <c r="I53"/>
      <c r="U53" s="76"/>
    </row>
    <row r="54" spans="1:21" ht="19" thickBot="1" x14ac:dyDescent="0.5">
      <c r="A54" s="21">
        <v>44</v>
      </c>
      <c r="B54" s="91">
        <v>180209120026</v>
      </c>
      <c r="C54" s="92">
        <v>39</v>
      </c>
      <c r="D54" s="75"/>
      <c r="E54" s="93">
        <v>29</v>
      </c>
      <c r="F54" s="75"/>
      <c r="G54" s="75"/>
      <c r="H54"/>
      <c r="I54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1" x14ac:dyDescent="0.45">
      <c r="A55" s="21">
        <v>95</v>
      </c>
      <c r="B55" s="75"/>
      <c r="C55" s="75"/>
      <c r="D55" s="75"/>
      <c r="E55" s="75"/>
      <c r="F55" s="75"/>
      <c r="G55" s="75"/>
      <c r="H55"/>
      <c r="I55"/>
    </row>
    <row r="56" spans="1:21" x14ac:dyDescent="0.45">
      <c r="A56" s="21">
        <v>96</v>
      </c>
      <c r="G56" s="75"/>
      <c r="H56"/>
      <c r="I56"/>
    </row>
    <row r="57" spans="1:21" x14ac:dyDescent="0.45">
      <c r="A57" s="21">
        <v>97</v>
      </c>
      <c r="H57"/>
      <c r="I5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0F20B-FEE5-460A-9CEC-346C9CF1C8A3}">
  <dimension ref="A1:U82"/>
  <sheetViews>
    <sheetView workbookViewId="0">
      <selection activeCell="C6" sqref="C6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77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78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94.545454545454547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54.54545454545454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74.545454545454547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180409120002</v>
      </c>
      <c r="C11" s="44">
        <v>39</v>
      </c>
      <c r="D11" s="45">
        <f>COUNTIF(C11:C62,"&gt;="&amp;D10)</f>
        <v>52</v>
      </c>
      <c r="E11" s="46">
        <v>27</v>
      </c>
      <c r="F11" s="47">
        <f>COUNTIF(E11:E62,"&gt;="&amp;F10)</f>
        <v>30</v>
      </c>
      <c r="G11" s="48" t="s">
        <v>46</v>
      </c>
      <c r="H11" s="49">
        <v>3</v>
      </c>
      <c r="I11" s="50">
        <v>3</v>
      </c>
      <c r="J11" s="50">
        <v>3</v>
      </c>
      <c r="K11" s="50">
        <v>3</v>
      </c>
      <c r="L11" s="50">
        <v>2</v>
      </c>
      <c r="M11" s="50">
        <v>1</v>
      </c>
      <c r="N11" s="50">
        <v>3</v>
      </c>
      <c r="O11" s="50">
        <v>2</v>
      </c>
      <c r="P11" s="50">
        <v>2</v>
      </c>
      <c r="Q11" s="50">
        <v>3</v>
      </c>
      <c r="R11" s="50">
        <v>3</v>
      </c>
      <c r="S11" s="50">
        <v>3</v>
      </c>
      <c r="T11" s="50">
        <v>1</v>
      </c>
    </row>
    <row r="12" spans="1:21" ht="25" customHeight="1" thickBot="1" x14ac:dyDescent="0.5">
      <c r="A12" s="21">
        <v>2</v>
      </c>
      <c r="B12" s="51">
        <v>180409120004</v>
      </c>
      <c r="C12" s="52">
        <v>39</v>
      </c>
      <c r="D12" s="53">
        <f>(D11/55)*100</f>
        <v>94.545454545454547</v>
      </c>
      <c r="E12" s="54">
        <v>32</v>
      </c>
      <c r="F12" s="55">
        <f>(F11/55)*100</f>
        <v>54.54545454545454</v>
      </c>
      <c r="G12" s="48" t="s">
        <v>47</v>
      </c>
      <c r="H12" s="56">
        <v>3</v>
      </c>
      <c r="I12" s="57">
        <v>2</v>
      </c>
      <c r="J12" s="57">
        <v>3</v>
      </c>
      <c r="K12" s="57">
        <v>2</v>
      </c>
      <c r="L12" s="57">
        <v>3</v>
      </c>
      <c r="M12" s="57">
        <v>1</v>
      </c>
      <c r="N12" s="57">
        <v>2</v>
      </c>
      <c r="O12" s="57">
        <v>3</v>
      </c>
      <c r="P12" s="57">
        <v>3</v>
      </c>
      <c r="Q12" s="57">
        <v>2</v>
      </c>
      <c r="R12" s="57">
        <v>3</v>
      </c>
      <c r="S12" s="57">
        <v>3</v>
      </c>
      <c r="T12" s="57">
        <v>2</v>
      </c>
    </row>
    <row r="13" spans="1:21" ht="25" customHeight="1" thickBot="1" x14ac:dyDescent="0.5">
      <c r="A13" s="21">
        <v>3</v>
      </c>
      <c r="B13" s="51">
        <v>180409120005</v>
      </c>
      <c r="C13" s="52">
        <v>40</v>
      </c>
      <c r="D13" s="45"/>
      <c r="E13" s="54">
        <v>37</v>
      </c>
      <c r="F13" s="58"/>
      <c r="G13" s="48" t="s">
        <v>48</v>
      </c>
      <c r="H13" s="56">
        <v>3</v>
      </c>
      <c r="I13" s="57">
        <v>2</v>
      </c>
      <c r="J13" s="57">
        <v>2</v>
      </c>
      <c r="K13" s="57">
        <v>2</v>
      </c>
      <c r="L13" s="57">
        <v>2</v>
      </c>
      <c r="M13" s="57">
        <v>2</v>
      </c>
      <c r="N13" s="57">
        <v>3</v>
      </c>
      <c r="O13" s="57">
        <v>2</v>
      </c>
      <c r="P13" s="57">
        <v>3</v>
      </c>
      <c r="Q13" s="57">
        <v>3</v>
      </c>
      <c r="R13" s="57">
        <v>3</v>
      </c>
      <c r="S13" s="57">
        <v>2</v>
      </c>
      <c r="T13" s="57">
        <v>3</v>
      </c>
    </row>
    <row r="14" spans="1:21" ht="25" customHeight="1" thickBot="1" x14ac:dyDescent="0.5">
      <c r="A14" s="21">
        <v>4</v>
      </c>
      <c r="B14" s="51">
        <v>180409120006</v>
      </c>
      <c r="C14" s="52">
        <v>40</v>
      </c>
      <c r="D14" s="45"/>
      <c r="E14" s="54">
        <v>15</v>
      </c>
      <c r="F14" s="58"/>
      <c r="G14" s="59"/>
      <c r="H14" s="56">
        <v>3</v>
      </c>
      <c r="I14" s="57">
        <v>1</v>
      </c>
      <c r="J14" s="57">
        <v>3</v>
      </c>
      <c r="K14" s="57">
        <v>3</v>
      </c>
      <c r="L14" s="57">
        <v>3</v>
      </c>
      <c r="M14" s="57">
        <v>2</v>
      </c>
      <c r="N14" s="57">
        <v>3</v>
      </c>
      <c r="O14" s="57">
        <v>3</v>
      </c>
      <c r="P14" s="57">
        <v>2</v>
      </c>
      <c r="Q14" s="57">
        <v>2</v>
      </c>
      <c r="R14" s="57">
        <v>3</v>
      </c>
      <c r="S14" s="57">
        <v>2</v>
      </c>
      <c r="T14" s="57">
        <v>2</v>
      </c>
    </row>
    <row r="15" spans="1:21" ht="25" customHeight="1" thickBot="1" x14ac:dyDescent="0.5">
      <c r="A15" s="21">
        <v>5</v>
      </c>
      <c r="B15" s="51">
        <v>180409120009</v>
      </c>
      <c r="C15" s="52">
        <v>40</v>
      </c>
      <c r="D15" s="45"/>
      <c r="E15" s="54">
        <v>37</v>
      </c>
      <c r="F15" s="58"/>
      <c r="G15" s="59"/>
      <c r="H15" s="56">
        <v>3</v>
      </c>
      <c r="I15" s="57">
        <v>2</v>
      </c>
      <c r="J15" s="57">
        <v>2</v>
      </c>
      <c r="K15" s="57">
        <v>1</v>
      </c>
      <c r="L15" s="57">
        <v>3</v>
      </c>
      <c r="M15" s="57">
        <v>1</v>
      </c>
      <c r="N15" s="57">
        <v>1</v>
      </c>
      <c r="O15" s="57">
        <v>2</v>
      </c>
      <c r="P15" s="57">
        <v>3</v>
      </c>
      <c r="Q15" s="57">
        <v>2</v>
      </c>
      <c r="R15" s="57">
        <v>3</v>
      </c>
      <c r="S15" s="57">
        <v>1</v>
      </c>
      <c r="T15" s="57">
        <v>3</v>
      </c>
    </row>
    <row r="16" spans="1:21" ht="25" customHeight="1" thickBot="1" x14ac:dyDescent="0.5">
      <c r="A16" s="21">
        <v>6</v>
      </c>
      <c r="B16" s="51">
        <v>180409120010</v>
      </c>
      <c r="C16" s="52">
        <v>41</v>
      </c>
      <c r="D16" s="45"/>
      <c r="E16" s="54">
        <v>32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180409120011</v>
      </c>
      <c r="C17" s="52">
        <v>39</v>
      </c>
      <c r="D17" s="45"/>
      <c r="E17" s="54">
        <v>8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2</v>
      </c>
      <c r="J17" s="60">
        <f t="shared" si="0"/>
        <v>2.6</v>
      </c>
      <c r="K17" s="60">
        <f t="shared" si="0"/>
        <v>2.2000000000000002</v>
      </c>
      <c r="L17" s="60">
        <f t="shared" si="0"/>
        <v>2.6</v>
      </c>
      <c r="M17" s="60">
        <f t="shared" si="0"/>
        <v>1.4</v>
      </c>
      <c r="N17" s="60">
        <f t="shared" si="0"/>
        <v>2.4</v>
      </c>
      <c r="O17" s="60">
        <f t="shared" si="0"/>
        <v>2.4</v>
      </c>
      <c r="P17" s="60">
        <f t="shared" si="0"/>
        <v>2.6</v>
      </c>
      <c r="Q17" s="60">
        <f t="shared" si="0"/>
        <v>2.4</v>
      </c>
      <c r="R17" s="60">
        <f t="shared" si="0"/>
        <v>3</v>
      </c>
      <c r="S17" s="60">
        <f t="shared" si="0"/>
        <v>2.2000000000000002</v>
      </c>
      <c r="T17" s="60">
        <f t="shared" si="0"/>
        <v>2.2000000000000002</v>
      </c>
    </row>
    <row r="18" spans="1:20" ht="38" customHeight="1" thickBot="1" x14ac:dyDescent="0.5">
      <c r="A18" s="21">
        <v>8</v>
      </c>
      <c r="B18" s="51">
        <v>180409120012</v>
      </c>
      <c r="C18" s="52">
        <v>40</v>
      </c>
      <c r="D18" s="45"/>
      <c r="E18" s="54">
        <v>32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1.4616</v>
      </c>
      <c r="J18" s="64">
        <f t="shared" si="1"/>
        <v>1.90008</v>
      </c>
      <c r="K18" s="64">
        <f t="shared" si="1"/>
        <v>1.6077600000000001</v>
      </c>
      <c r="L18" s="64">
        <f t="shared" si="1"/>
        <v>1.90008</v>
      </c>
      <c r="M18" s="64">
        <f t="shared" si="1"/>
        <v>1.02312</v>
      </c>
      <c r="N18" s="64">
        <f t="shared" si="1"/>
        <v>1.7539199999999999</v>
      </c>
      <c r="O18" s="64">
        <f t="shared" si="1"/>
        <v>1.7539199999999999</v>
      </c>
      <c r="P18" s="64">
        <f t="shared" si="1"/>
        <v>1.90008</v>
      </c>
      <c r="Q18" s="64">
        <f t="shared" si="1"/>
        <v>1.7539199999999999</v>
      </c>
      <c r="R18" s="64">
        <f t="shared" si="1"/>
        <v>2.1924000000000001</v>
      </c>
      <c r="S18" s="64">
        <f t="shared" si="1"/>
        <v>1.6077600000000001</v>
      </c>
      <c r="T18" s="64">
        <f t="shared" si="1"/>
        <v>1.6077600000000001</v>
      </c>
    </row>
    <row r="19" spans="1:20" ht="25" customHeight="1" thickBot="1" x14ac:dyDescent="0.5">
      <c r="A19" s="21">
        <v>9</v>
      </c>
      <c r="B19" s="51">
        <v>180409120013</v>
      </c>
      <c r="C19" s="52">
        <v>40</v>
      </c>
      <c r="D19" s="45"/>
      <c r="E19" s="54">
        <v>34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180409120014</v>
      </c>
      <c r="C20" s="52">
        <v>40</v>
      </c>
      <c r="D20" s="45"/>
      <c r="E20" s="54">
        <v>21</v>
      </c>
      <c r="F20" s="45"/>
    </row>
    <row r="21" spans="1:20" ht="25" customHeight="1" thickBot="1" x14ac:dyDescent="0.5">
      <c r="A21" s="21">
        <v>11</v>
      </c>
      <c r="B21" s="51">
        <v>180409120015</v>
      </c>
      <c r="C21" s="52">
        <v>41</v>
      </c>
      <c r="D21" s="45"/>
      <c r="E21" s="54">
        <v>36</v>
      </c>
      <c r="F21" s="67"/>
    </row>
    <row r="22" spans="1:20" ht="25" customHeight="1" thickBot="1" x14ac:dyDescent="0.5">
      <c r="A22" s="21">
        <v>12</v>
      </c>
      <c r="B22" s="51">
        <v>180409120018</v>
      </c>
      <c r="C22" s="52">
        <v>40</v>
      </c>
      <c r="D22" s="45"/>
      <c r="E22" s="54">
        <v>28</v>
      </c>
      <c r="F22" s="67"/>
    </row>
    <row r="23" spans="1:20" ht="25" customHeight="1" thickBot="1" x14ac:dyDescent="0.5">
      <c r="A23" s="21">
        <v>13</v>
      </c>
      <c r="B23" s="51">
        <v>180409120020</v>
      </c>
      <c r="C23" s="52">
        <v>39</v>
      </c>
      <c r="D23" s="45"/>
      <c r="E23" s="54">
        <v>36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180409120021</v>
      </c>
      <c r="C24" s="52">
        <v>40</v>
      </c>
      <c r="D24" s="45"/>
      <c r="E24" s="54">
        <v>19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180409120022</v>
      </c>
      <c r="C25" s="52">
        <v>40</v>
      </c>
      <c r="D25" s="45"/>
      <c r="E25" s="54">
        <v>31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180409120023</v>
      </c>
      <c r="C26" s="52">
        <v>39</v>
      </c>
      <c r="D26" s="45"/>
      <c r="E26" s="54">
        <v>22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180409120024</v>
      </c>
      <c r="C27" s="52">
        <v>39</v>
      </c>
      <c r="D27" s="45"/>
      <c r="E27" s="54">
        <v>31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180409120025</v>
      </c>
      <c r="C28" s="52">
        <v>41</v>
      </c>
      <c r="D28" s="72"/>
      <c r="E28" s="54">
        <v>36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180409120026</v>
      </c>
      <c r="C29" s="52">
        <v>41</v>
      </c>
      <c r="D29" s="45"/>
      <c r="E29" s="54">
        <v>36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180409120027</v>
      </c>
      <c r="C30" s="52">
        <v>39</v>
      </c>
      <c r="D30" s="45"/>
      <c r="E30" s="54">
        <v>14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180409120028</v>
      </c>
      <c r="C31" s="52">
        <v>39</v>
      </c>
      <c r="D31" s="45"/>
      <c r="E31" s="54">
        <v>28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180409120030</v>
      </c>
      <c r="C32" s="52">
        <v>38</v>
      </c>
      <c r="D32" s="45"/>
      <c r="E32" s="54">
        <v>28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180409120032</v>
      </c>
      <c r="C33" s="52">
        <v>40</v>
      </c>
      <c r="D33" s="45"/>
      <c r="E33" s="54">
        <v>18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180409120033</v>
      </c>
      <c r="C34" s="52">
        <v>40</v>
      </c>
      <c r="D34" s="45"/>
      <c r="E34" s="54">
        <v>31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180409120035</v>
      </c>
      <c r="C35" s="52">
        <v>40</v>
      </c>
      <c r="D35" s="45"/>
      <c r="E35" s="54">
        <v>24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180409120037</v>
      </c>
      <c r="C36" s="52">
        <v>39</v>
      </c>
      <c r="D36" s="45"/>
      <c r="E36" s="54">
        <v>14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180409120038</v>
      </c>
      <c r="C37" s="52">
        <v>38</v>
      </c>
      <c r="D37" s="45"/>
      <c r="E37" s="54">
        <v>27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51">
        <v>180409120041</v>
      </c>
      <c r="C38" s="52">
        <v>40</v>
      </c>
      <c r="D38" s="45"/>
      <c r="E38" s="54">
        <v>28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51">
        <v>180209120001</v>
      </c>
      <c r="C39" s="52">
        <v>39</v>
      </c>
      <c r="D39" s="45"/>
      <c r="E39" s="54">
        <v>17</v>
      </c>
      <c r="F39" s="67"/>
    </row>
    <row r="40" spans="1:21" ht="25" customHeight="1" thickBot="1" x14ac:dyDescent="0.5">
      <c r="A40" s="21">
        <v>30</v>
      </c>
      <c r="B40" s="51">
        <v>180209120002</v>
      </c>
      <c r="C40" s="52">
        <v>38</v>
      </c>
      <c r="D40" s="45"/>
      <c r="E40" s="54">
        <v>31</v>
      </c>
      <c r="F40" s="67"/>
    </row>
    <row r="41" spans="1:21" ht="25" customHeight="1" thickBot="1" x14ac:dyDescent="0.5">
      <c r="A41" s="21">
        <v>31</v>
      </c>
      <c r="B41" s="51">
        <v>180209120003</v>
      </c>
      <c r="C41" s="52">
        <v>45</v>
      </c>
      <c r="D41" s="45"/>
      <c r="E41" s="54">
        <v>39</v>
      </c>
      <c r="F41" s="67"/>
      <c r="G41" s="7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1" ht="25" customHeight="1" thickBot="1" x14ac:dyDescent="0.5">
      <c r="A42" s="21">
        <v>32</v>
      </c>
      <c r="B42" s="51">
        <v>180209120004</v>
      </c>
      <c r="C42" s="52">
        <v>36</v>
      </c>
      <c r="D42" s="45"/>
      <c r="E42" s="54">
        <v>38</v>
      </c>
      <c r="F42" s="67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1" ht="25" customHeight="1" thickBot="1" x14ac:dyDescent="0.5">
      <c r="A43" s="21">
        <v>33</v>
      </c>
      <c r="B43" s="51">
        <v>180209120005</v>
      </c>
      <c r="C43" s="52">
        <v>38</v>
      </c>
      <c r="D43" s="45"/>
      <c r="E43" s="54">
        <v>31</v>
      </c>
      <c r="F43" s="67"/>
      <c r="G43" s="7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1" ht="25" customHeight="1" thickBot="1" x14ac:dyDescent="0.5">
      <c r="A44" s="21">
        <v>34</v>
      </c>
      <c r="B44" s="51">
        <v>180209120006</v>
      </c>
      <c r="C44" s="52">
        <v>41</v>
      </c>
      <c r="D44" s="45"/>
      <c r="E44" s="54">
        <v>25</v>
      </c>
      <c r="F44" s="67"/>
      <c r="G44" s="7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25" customHeight="1" thickBot="1" x14ac:dyDescent="0.5">
      <c r="A45" s="21">
        <v>35</v>
      </c>
      <c r="B45" s="51">
        <v>180209120007</v>
      </c>
      <c r="C45" s="52">
        <v>36</v>
      </c>
      <c r="D45" s="45"/>
      <c r="E45" s="54">
        <v>35</v>
      </c>
      <c r="F45" s="67"/>
      <c r="G45" s="7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ht="25" customHeight="1" thickBot="1" x14ac:dyDescent="0.5">
      <c r="A46" s="21">
        <v>36</v>
      </c>
      <c r="B46" s="51">
        <v>180209120008</v>
      </c>
      <c r="C46" s="52">
        <v>35</v>
      </c>
      <c r="D46" s="45"/>
      <c r="E46" s="54">
        <v>11</v>
      </c>
      <c r="F46" s="67"/>
      <c r="G46" s="7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1" ht="25" customHeight="1" thickBot="1" x14ac:dyDescent="0.5">
      <c r="A47" s="21">
        <v>37</v>
      </c>
      <c r="B47" s="51">
        <v>180209120009</v>
      </c>
      <c r="C47" s="52">
        <v>45</v>
      </c>
      <c r="D47" s="45"/>
      <c r="E47" s="54">
        <v>37</v>
      </c>
      <c r="F47" s="67"/>
      <c r="G47" s="74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1" ht="25" customHeight="1" thickBot="1" x14ac:dyDescent="0.5">
      <c r="A48" s="21">
        <v>38</v>
      </c>
      <c r="B48" s="51">
        <v>180209120010</v>
      </c>
      <c r="C48" s="52">
        <v>35</v>
      </c>
      <c r="D48" s="45"/>
      <c r="E48" s="54">
        <v>27</v>
      </c>
      <c r="F48" s="67"/>
      <c r="G48" s="7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1" ht="25" customHeight="1" thickBot="1" x14ac:dyDescent="0.5">
      <c r="A49" s="21">
        <v>39</v>
      </c>
      <c r="B49" s="51">
        <v>180209120011</v>
      </c>
      <c r="C49" s="52">
        <v>43</v>
      </c>
      <c r="D49" s="45"/>
      <c r="E49" s="54">
        <v>33</v>
      </c>
      <c r="F49" s="67"/>
      <c r="G49" s="7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1:21" ht="25" customHeight="1" thickBot="1" x14ac:dyDescent="0.5">
      <c r="A50" s="21">
        <v>40</v>
      </c>
      <c r="B50" s="51">
        <v>180209120012</v>
      </c>
      <c r="C50" s="52">
        <v>40</v>
      </c>
      <c r="D50" s="45"/>
      <c r="E50" s="54">
        <v>29</v>
      </c>
      <c r="F50" s="67"/>
      <c r="G50" s="74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1" ht="25" customHeight="1" thickBot="1" x14ac:dyDescent="0.5">
      <c r="A51" s="21">
        <v>41</v>
      </c>
      <c r="B51" s="51">
        <v>180209120013</v>
      </c>
      <c r="C51" s="52">
        <v>38</v>
      </c>
      <c r="D51" s="45"/>
      <c r="E51" s="54">
        <v>24</v>
      </c>
      <c r="F51" s="67"/>
      <c r="G51" s="74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1" ht="25" customHeight="1" thickBot="1" x14ac:dyDescent="0.5">
      <c r="A52" s="21">
        <v>42</v>
      </c>
      <c r="B52" s="51">
        <v>180209120014</v>
      </c>
      <c r="C52" s="52">
        <v>34</v>
      </c>
      <c r="D52" s="45"/>
      <c r="E52" s="54">
        <v>25</v>
      </c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1" ht="25" customHeight="1" thickBot="1" x14ac:dyDescent="0.5">
      <c r="A53" s="21">
        <v>43</v>
      </c>
      <c r="B53" s="51">
        <v>180209120015</v>
      </c>
      <c r="C53" s="52">
        <v>39</v>
      </c>
      <c r="D53" s="45"/>
      <c r="E53" s="54">
        <v>38</v>
      </c>
      <c r="F53" s="67"/>
    </row>
    <row r="54" spans="1:21" ht="25" customHeight="1" thickBot="1" x14ac:dyDescent="0.5">
      <c r="A54" s="21">
        <v>44</v>
      </c>
      <c r="B54" s="51">
        <v>180209120016</v>
      </c>
      <c r="C54" s="52">
        <v>38</v>
      </c>
      <c r="D54" s="45"/>
      <c r="E54" s="54">
        <v>33</v>
      </c>
      <c r="F54" s="67"/>
    </row>
    <row r="55" spans="1:21" ht="25" customHeight="1" thickBot="1" x14ac:dyDescent="0.5">
      <c r="A55" s="21">
        <v>45</v>
      </c>
      <c r="B55" s="51">
        <v>180209120017</v>
      </c>
      <c r="C55" s="52">
        <v>35</v>
      </c>
      <c r="D55" s="72"/>
      <c r="E55" s="54">
        <v>22</v>
      </c>
      <c r="F55" s="73"/>
      <c r="G55" s="74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1:21" ht="25" customHeight="1" thickBot="1" x14ac:dyDescent="0.5">
      <c r="A56" s="21">
        <v>46</v>
      </c>
      <c r="B56" s="51">
        <v>180209120018</v>
      </c>
      <c r="C56" s="52">
        <v>35</v>
      </c>
      <c r="D56" s="72"/>
      <c r="E56" s="54">
        <v>25</v>
      </c>
      <c r="F56" s="73"/>
      <c r="G56" s="74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1:21" ht="25" customHeight="1" thickBot="1" x14ac:dyDescent="0.5">
      <c r="A57" s="21">
        <v>47</v>
      </c>
      <c r="B57" s="51">
        <v>180209120019</v>
      </c>
      <c r="C57" s="52">
        <v>34</v>
      </c>
      <c r="D57" s="45"/>
      <c r="E57" s="54">
        <v>14</v>
      </c>
      <c r="F57" s="67"/>
      <c r="G57" s="74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1" ht="25" customHeight="1" thickBot="1" x14ac:dyDescent="0.5">
      <c r="A58" s="21">
        <v>48</v>
      </c>
      <c r="B58" s="51">
        <v>180209120020</v>
      </c>
      <c r="C58" s="52">
        <v>36</v>
      </c>
      <c r="D58" s="45"/>
      <c r="E58" s="54">
        <v>9</v>
      </c>
      <c r="F58" s="67"/>
      <c r="G58" s="74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1" ht="25" customHeight="1" thickBot="1" x14ac:dyDescent="0.5">
      <c r="A59" s="21">
        <v>49</v>
      </c>
      <c r="B59" s="51">
        <v>180209120021</v>
      </c>
      <c r="C59" s="52">
        <v>34</v>
      </c>
      <c r="D59" s="45"/>
      <c r="E59" s="54">
        <v>32</v>
      </c>
      <c r="F59" s="67"/>
      <c r="G59" s="74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1:21" ht="25" customHeight="1" thickBot="1" x14ac:dyDescent="0.5">
      <c r="A60" s="21">
        <v>50</v>
      </c>
      <c r="B60" s="51">
        <v>180209120022</v>
      </c>
      <c r="C60" s="52">
        <v>38</v>
      </c>
      <c r="D60" s="45"/>
      <c r="E60" s="54">
        <v>32</v>
      </c>
      <c r="F60" s="67"/>
      <c r="G60" s="74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1" ht="25" customHeight="1" thickBot="1" x14ac:dyDescent="0.5">
      <c r="A61" s="21">
        <v>51</v>
      </c>
      <c r="B61" s="51">
        <v>180209120023</v>
      </c>
      <c r="C61" s="52">
        <v>33</v>
      </c>
      <c r="D61" s="45"/>
      <c r="E61" s="54">
        <v>33</v>
      </c>
      <c r="F61" s="67"/>
      <c r="G61" s="74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1:21" ht="25" customHeight="1" thickBot="1" x14ac:dyDescent="0.5">
      <c r="A62" s="21">
        <v>52</v>
      </c>
      <c r="B62" s="51">
        <v>180209120024</v>
      </c>
      <c r="C62" s="52">
        <v>31</v>
      </c>
      <c r="D62" s="45"/>
      <c r="E62" s="54">
        <v>13</v>
      </c>
      <c r="F62" s="67"/>
      <c r="G62" s="74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1" ht="19" thickBot="1" x14ac:dyDescent="0.5">
      <c r="A63" s="21">
        <v>53</v>
      </c>
      <c r="B63" s="51">
        <v>180209120025</v>
      </c>
      <c r="C63" s="52">
        <v>41</v>
      </c>
      <c r="D63" s="75"/>
      <c r="E63" s="54">
        <v>27</v>
      </c>
      <c r="F63" s="75"/>
      <c r="G63" s="75"/>
      <c r="H63"/>
      <c r="I63"/>
      <c r="U63" s="76"/>
    </row>
    <row r="64" spans="1:21" ht="19" thickBot="1" x14ac:dyDescent="0.5">
      <c r="A64" s="21">
        <v>54</v>
      </c>
      <c r="B64" s="51">
        <v>180209120026</v>
      </c>
      <c r="C64" s="52">
        <v>44</v>
      </c>
      <c r="D64" s="77"/>
      <c r="E64" s="54">
        <v>31</v>
      </c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ht="19" thickBot="1" x14ac:dyDescent="0.5">
      <c r="A65" s="21">
        <v>55</v>
      </c>
      <c r="B65" s="51">
        <v>180209120027</v>
      </c>
      <c r="C65" s="52">
        <v>31</v>
      </c>
      <c r="D65" s="75"/>
      <c r="E65" s="54">
        <v>22</v>
      </c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C31F1-CC9C-4891-9359-188210E4C92A}">
  <dimension ref="A1:U57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79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80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77.142857142857153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38.571428571428577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44">
        <v>30</v>
      </c>
      <c r="D11" s="45">
        <f>COUNTIF(C11:C37,"&gt;="&amp;D10)</f>
        <v>27</v>
      </c>
      <c r="E11" s="46">
        <v>15</v>
      </c>
      <c r="F11" s="47">
        <f>COUNTIF(E11:E37,"&gt;="&amp;F10)</f>
        <v>0</v>
      </c>
      <c r="G11" s="48" t="s">
        <v>46</v>
      </c>
      <c r="H11" s="49">
        <v>3</v>
      </c>
      <c r="I11" s="50">
        <v>3</v>
      </c>
      <c r="J11" s="50">
        <v>3</v>
      </c>
      <c r="K11" s="50">
        <v>3</v>
      </c>
      <c r="L11" s="50">
        <v>3</v>
      </c>
      <c r="M11" s="50">
        <v>1</v>
      </c>
      <c r="N11" s="50">
        <v>3</v>
      </c>
      <c r="O11" s="50">
        <v>3</v>
      </c>
      <c r="P11" s="50">
        <v>1</v>
      </c>
      <c r="Q11" s="50">
        <v>1</v>
      </c>
      <c r="R11" s="50">
        <v>3</v>
      </c>
      <c r="S11" s="50">
        <v>3</v>
      </c>
      <c r="T11" s="50">
        <v>1</v>
      </c>
    </row>
    <row r="12" spans="1:21" ht="25" customHeight="1" thickBot="1" x14ac:dyDescent="0.5">
      <c r="A12" s="21">
        <v>2</v>
      </c>
      <c r="B12" s="51">
        <v>180409120002</v>
      </c>
      <c r="C12" s="52">
        <v>34</v>
      </c>
      <c r="D12" s="53">
        <f>(D11/35)*100</f>
        <v>77.142857142857153</v>
      </c>
      <c r="E12" s="54">
        <v>13</v>
      </c>
      <c r="F12" s="55">
        <f>(F11/35)*100</f>
        <v>0</v>
      </c>
      <c r="G12" s="48" t="s">
        <v>47</v>
      </c>
      <c r="H12" s="56">
        <v>3</v>
      </c>
      <c r="I12" s="57">
        <v>3</v>
      </c>
      <c r="J12" s="57">
        <v>2</v>
      </c>
      <c r="K12" s="57">
        <v>3</v>
      </c>
      <c r="L12" s="57">
        <v>3</v>
      </c>
      <c r="M12" s="57">
        <v>3</v>
      </c>
      <c r="N12" s="57">
        <v>3</v>
      </c>
      <c r="O12" s="57">
        <v>3</v>
      </c>
      <c r="P12" s="57">
        <v>2</v>
      </c>
      <c r="Q12" s="57">
        <v>3</v>
      </c>
      <c r="R12" s="57">
        <v>3</v>
      </c>
      <c r="S12" s="57">
        <v>3</v>
      </c>
      <c r="T12" s="57">
        <v>2</v>
      </c>
    </row>
    <row r="13" spans="1:21" ht="25" customHeight="1" thickBot="1" x14ac:dyDescent="0.5">
      <c r="A13" s="21">
        <v>3</v>
      </c>
      <c r="B13" s="51">
        <v>180409120004</v>
      </c>
      <c r="C13" s="52">
        <v>34</v>
      </c>
      <c r="D13" s="45"/>
      <c r="E13" s="54">
        <v>15</v>
      </c>
      <c r="F13" s="58"/>
      <c r="G13" s="48" t="s">
        <v>48</v>
      </c>
      <c r="H13" s="56">
        <v>3</v>
      </c>
      <c r="I13" s="57">
        <v>2</v>
      </c>
      <c r="J13" s="57">
        <v>2</v>
      </c>
      <c r="K13" s="57">
        <v>2</v>
      </c>
      <c r="L13" s="57">
        <v>2</v>
      </c>
      <c r="M13" s="57">
        <v>2</v>
      </c>
      <c r="N13" s="57">
        <v>2</v>
      </c>
      <c r="O13" s="57">
        <v>2</v>
      </c>
      <c r="P13" s="57">
        <v>1</v>
      </c>
      <c r="Q13" s="57">
        <v>2</v>
      </c>
      <c r="R13" s="57">
        <v>3</v>
      </c>
      <c r="S13" s="57">
        <v>2</v>
      </c>
      <c r="T13" s="57">
        <v>2</v>
      </c>
    </row>
    <row r="14" spans="1:21" ht="25" customHeight="1" thickBot="1" x14ac:dyDescent="0.5">
      <c r="A14" s="21">
        <v>4</v>
      </c>
      <c r="B14" s="51">
        <v>180409120005</v>
      </c>
      <c r="C14" s="52">
        <v>36</v>
      </c>
      <c r="D14" s="45"/>
      <c r="E14" s="54">
        <v>16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51">
        <v>180409120006</v>
      </c>
      <c r="C15" s="52">
        <v>34</v>
      </c>
      <c r="D15" s="45"/>
      <c r="E15" s="54">
        <v>9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180409120009</v>
      </c>
      <c r="C16" s="52">
        <v>41</v>
      </c>
      <c r="D16" s="45"/>
      <c r="E16" s="54">
        <v>18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180409120010</v>
      </c>
      <c r="C17" s="52">
        <v>41</v>
      </c>
      <c r="D17" s="45"/>
      <c r="E17" s="54">
        <v>21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2.6666666666666665</v>
      </c>
      <c r="J17" s="60">
        <f t="shared" si="0"/>
        <v>2.3333333333333335</v>
      </c>
      <c r="K17" s="60">
        <f t="shared" si="0"/>
        <v>2.6666666666666665</v>
      </c>
      <c r="L17" s="60">
        <f t="shared" si="0"/>
        <v>2.6666666666666665</v>
      </c>
      <c r="M17" s="60">
        <f t="shared" si="0"/>
        <v>2</v>
      </c>
      <c r="N17" s="60">
        <f t="shared" si="0"/>
        <v>2.6666666666666665</v>
      </c>
      <c r="O17" s="60">
        <f t="shared" si="0"/>
        <v>2.6666666666666665</v>
      </c>
      <c r="P17" s="60">
        <f t="shared" si="0"/>
        <v>1.3333333333333333</v>
      </c>
      <c r="Q17" s="60">
        <f t="shared" si="0"/>
        <v>2</v>
      </c>
      <c r="R17" s="60">
        <f t="shared" si="0"/>
        <v>3</v>
      </c>
      <c r="S17" s="60">
        <f t="shared" si="0"/>
        <v>2.6666666666666665</v>
      </c>
      <c r="T17" s="60">
        <f t="shared" si="0"/>
        <v>1.6666666666666667</v>
      </c>
    </row>
    <row r="18" spans="1:20" ht="38" customHeight="1" thickBot="1" x14ac:dyDescent="0.5">
      <c r="A18" s="21">
        <v>8</v>
      </c>
      <c r="B18" s="51">
        <v>180409120012</v>
      </c>
      <c r="C18" s="52">
        <v>34</v>
      </c>
      <c r="D18" s="45"/>
      <c r="E18" s="54">
        <v>20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1.9487999999999999</v>
      </c>
      <c r="J18" s="64">
        <f t="shared" si="1"/>
        <v>1.7052</v>
      </c>
      <c r="K18" s="64">
        <f t="shared" si="1"/>
        <v>1.9487999999999999</v>
      </c>
      <c r="L18" s="64">
        <f t="shared" si="1"/>
        <v>1.9487999999999999</v>
      </c>
      <c r="M18" s="64">
        <f t="shared" si="1"/>
        <v>1.4616</v>
      </c>
      <c r="N18" s="64">
        <f t="shared" si="1"/>
        <v>1.9487999999999999</v>
      </c>
      <c r="O18" s="64">
        <f t="shared" si="1"/>
        <v>1.9487999999999999</v>
      </c>
      <c r="P18" s="64">
        <f t="shared" si="1"/>
        <v>0.97439999999999993</v>
      </c>
      <c r="Q18" s="64">
        <f t="shared" si="1"/>
        <v>1.4616</v>
      </c>
      <c r="R18" s="64">
        <f t="shared" si="1"/>
        <v>2.1924000000000001</v>
      </c>
      <c r="S18" s="64">
        <f t="shared" si="1"/>
        <v>1.9487999999999999</v>
      </c>
      <c r="T18" s="64">
        <f t="shared" si="1"/>
        <v>1.218</v>
      </c>
    </row>
    <row r="19" spans="1:20" ht="25" customHeight="1" thickBot="1" x14ac:dyDescent="0.5">
      <c r="A19" s="21">
        <v>9</v>
      </c>
      <c r="B19" s="51">
        <v>180409120013</v>
      </c>
      <c r="C19" s="52">
        <v>41</v>
      </c>
      <c r="D19" s="45"/>
      <c r="E19" s="54">
        <v>23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180409120014</v>
      </c>
      <c r="C20" s="52">
        <v>34</v>
      </c>
      <c r="D20" s="45"/>
      <c r="E20" s="54">
        <v>11</v>
      </c>
      <c r="F20" s="45"/>
    </row>
    <row r="21" spans="1:20" ht="25" customHeight="1" thickBot="1" x14ac:dyDescent="0.5">
      <c r="A21" s="21">
        <v>11</v>
      </c>
      <c r="B21" s="51">
        <v>180409120015</v>
      </c>
      <c r="C21" s="52">
        <v>48</v>
      </c>
      <c r="D21" s="45"/>
      <c r="E21" s="54">
        <v>20</v>
      </c>
      <c r="F21" s="67"/>
    </row>
    <row r="22" spans="1:20" ht="25" customHeight="1" thickBot="1" x14ac:dyDescent="0.5">
      <c r="A22" s="21">
        <v>12</v>
      </c>
      <c r="B22" s="51">
        <v>180409120018</v>
      </c>
      <c r="C22" s="52">
        <v>29</v>
      </c>
      <c r="D22" s="45"/>
      <c r="E22" s="54">
        <v>15</v>
      </c>
      <c r="F22" s="67"/>
    </row>
    <row r="23" spans="1:20" ht="25" customHeight="1" thickBot="1" x14ac:dyDescent="0.5">
      <c r="A23" s="21">
        <v>13</v>
      </c>
      <c r="B23" s="51">
        <v>180409120020</v>
      </c>
      <c r="C23" s="52">
        <v>35</v>
      </c>
      <c r="D23" s="45"/>
      <c r="E23" s="54">
        <v>13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180409120025</v>
      </c>
      <c r="C24" s="52">
        <v>33</v>
      </c>
      <c r="D24" s="45"/>
      <c r="E24" s="54">
        <v>21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180409120026</v>
      </c>
      <c r="C25" s="52">
        <v>41</v>
      </c>
      <c r="D25" s="45"/>
      <c r="E25" s="54">
        <v>24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180409120033</v>
      </c>
      <c r="C26" s="52">
        <v>38</v>
      </c>
      <c r="D26" s="45"/>
      <c r="E26" s="54">
        <v>8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180409120041</v>
      </c>
      <c r="C27" s="52">
        <v>35</v>
      </c>
      <c r="D27" s="45"/>
      <c r="E27" s="54">
        <v>11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180209120002</v>
      </c>
      <c r="C28" s="52">
        <v>44</v>
      </c>
      <c r="D28" s="72"/>
      <c r="E28" s="54">
        <v>12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180209120003</v>
      </c>
      <c r="C29" s="52">
        <v>48</v>
      </c>
      <c r="D29" s="45"/>
      <c r="E29" s="54">
        <v>14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180209120004</v>
      </c>
      <c r="C30" s="52">
        <v>39</v>
      </c>
      <c r="D30" s="45"/>
      <c r="E30" s="54">
        <v>12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180209120005</v>
      </c>
      <c r="C31" s="52">
        <v>41</v>
      </c>
      <c r="D31" s="45"/>
      <c r="E31" s="54">
        <v>13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180209120006</v>
      </c>
      <c r="C32" s="52">
        <v>39</v>
      </c>
      <c r="D32" s="45"/>
      <c r="E32" s="54">
        <v>12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180209120007</v>
      </c>
      <c r="C33" s="52">
        <v>40</v>
      </c>
      <c r="D33" s="45"/>
      <c r="E33" s="54">
        <v>17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180209120009</v>
      </c>
      <c r="C34" s="52">
        <v>48</v>
      </c>
      <c r="D34" s="45"/>
      <c r="E34" s="54">
        <v>22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180209120010</v>
      </c>
      <c r="C35" s="52">
        <v>44</v>
      </c>
      <c r="D35" s="45"/>
      <c r="E35" s="54">
        <v>18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180209120011</v>
      </c>
      <c r="C36" s="52">
        <v>38</v>
      </c>
      <c r="D36" s="45"/>
      <c r="E36" s="54">
        <v>14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180209120012</v>
      </c>
      <c r="C37" s="52">
        <v>41</v>
      </c>
      <c r="D37" s="45"/>
      <c r="E37" s="54">
        <v>13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19" thickBot="1" x14ac:dyDescent="0.5">
      <c r="A38" s="21">
        <v>28</v>
      </c>
      <c r="B38" s="51">
        <v>180209120013</v>
      </c>
      <c r="C38" s="52">
        <v>40</v>
      </c>
      <c r="D38" s="75"/>
      <c r="E38" s="54">
        <v>8</v>
      </c>
      <c r="F38" s="75"/>
      <c r="G38" s="75"/>
      <c r="H38"/>
      <c r="I38"/>
      <c r="U38" s="76"/>
    </row>
    <row r="39" spans="1:21" ht="19" thickBot="1" x14ac:dyDescent="0.5">
      <c r="A39" s="21">
        <v>29</v>
      </c>
      <c r="B39" s="51">
        <v>180209120014</v>
      </c>
      <c r="C39" s="52">
        <v>38</v>
      </c>
      <c r="D39" s="77"/>
      <c r="E39" s="54">
        <v>9</v>
      </c>
      <c r="F39" s="77"/>
      <c r="G39" s="75"/>
      <c r="H39"/>
      <c r="I3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1" ht="19" thickBot="1" x14ac:dyDescent="0.5">
      <c r="A40" s="21">
        <v>30</v>
      </c>
      <c r="B40" s="51">
        <v>180209120015</v>
      </c>
      <c r="C40" s="52">
        <v>40</v>
      </c>
      <c r="D40" s="75"/>
      <c r="E40" s="54">
        <v>15</v>
      </c>
      <c r="F40" s="75"/>
      <c r="G40" s="75"/>
      <c r="H40"/>
      <c r="I40"/>
    </row>
    <row r="41" spans="1:21" ht="19" thickBot="1" x14ac:dyDescent="0.5">
      <c r="A41" s="21">
        <v>32</v>
      </c>
      <c r="B41" s="51">
        <v>180209120016</v>
      </c>
      <c r="C41" s="52">
        <v>43</v>
      </c>
      <c r="D41" s="75"/>
      <c r="E41" s="54">
        <v>13</v>
      </c>
      <c r="F41" s="75"/>
      <c r="G41" s="75"/>
      <c r="H41"/>
      <c r="I41"/>
    </row>
    <row r="42" spans="1:21" ht="19" thickBot="1" x14ac:dyDescent="0.5">
      <c r="A42" s="21">
        <v>32</v>
      </c>
      <c r="B42" s="51">
        <v>180209120021</v>
      </c>
      <c r="C42" s="52">
        <v>38</v>
      </c>
      <c r="D42" s="75"/>
      <c r="E42" s="54">
        <v>11</v>
      </c>
      <c r="F42" s="75"/>
      <c r="G42" s="75"/>
      <c r="H42"/>
      <c r="I42"/>
    </row>
    <row r="43" spans="1:21" ht="19" thickBot="1" x14ac:dyDescent="0.5">
      <c r="A43" s="21">
        <v>33</v>
      </c>
      <c r="B43" s="51">
        <v>180209120022</v>
      </c>
      <c r="C43" s="52">
        <v>41</v>
      </c>
      <c r="D43" s="75"/>
      <c r="E43" s="54">
        <v>13</v>
      </c>
      <c r="F43" s="75"/>
      <c r="G43" s="75"/>
      <c r="H43"/>
      <c r="I43"/>
    </row>
    <row r="44" spans="1:21" s="76" customFormat="1" ht="19" thickBot="1" x14ac:dyDescent="0.5">
      <c r="A44" s="21">
        <v>34</v>
      </c>
      <c r="B44" s="51">
        <v>180209120025</v>
      </c>
      <c r="C44" s="52">
        <v>45</v>
      </c>
      <c r="D44" s="75"/>
      <c r="E44" s="54">
        <v>13</v>
      </c>
      <c r="F44" s="75"/>
      <c r="G44" s="75"/>
      <c r="H44"/>
      <c r="I4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9" thickBot="1" x14ac:dyDescent="0.5">
      <c r="A45" s="21">
        <v>35</v>
      </c>
      <c r="B45" s="51">
        <v>180209120026</v>
      </c>
      <c r="C45" s="52">
        <v>43</v>
      </c>
      <c r="D45" s="75"/>
      <c r="E45" s="54">
        <v>8</v>
      </c>
      <c r="F45" s="75"/>
      <c r="G45" s="75"/>
      <c r="H45"/>
      <c r="I45"/>
      <c r="U45" s="76"/>
    </row>
    <row r="46" spans="1:21" x14ac:dyDescent="0.45">
      <c r="A46" s="21">
        <v>86</v>
      </c>
      <c r="B46" s="75"/>
      <c r="C46" s="75"/>
      <c r="D46" s="75"/>
      <c r="E46" s="75"/>
      <c r="F46" s="75"/>
      <c r="G46" s="75"/>
      <c r="H46"/>
      <c r="I4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1" x14ac:dyDescent="0.45">
      <c r="A47" s="21">
        <v>87</v>
      </c>
      <c r="B47" s="75"/>
      <c r="C47" s="75"/>
      <c r="D47" s="75"/>
      <c r="E47" s="75"/>
      <c r="F47" s="75"/>
      <c r="G47" s="75"/>
      <c r="H47"/>
      <c r="I47"/>
    </row>
    <row r="48" spans="1:21" x14ac:dyDescent="0.45">
      <c r="A48" s="21">
        <v>88</v>
      </c>
      <c r="B48" s="75"/>
      <c r="C48" s="75"/>
      <c r="D48" s="75"/>
      <c r="E48" s="75"/>
      <c r="F48" s="75"/>
      <c r="G48" s="75"/>
      <c r="H48"/>
      <c r="I48"/>
    </row>
    <row r="49" spans="1:21" x14ac:dyDescent="0.45">
      <c r="A49" s="21">
        <v>89</v>
      </c>
      <c r="B49" s="75"/>
      <c r="C49" s="75"/>
      <c r="D49" s="75"/>
      <c r="E49" s="75"/>
      <c r="F49" s="75"/>
      <c r="G49" s="75"/>
      <c r="H49"/>
      <c r="I49"/>
    </row>
    <row r="50" spans="1:21" x14ac:dyDescent="0.45">
      <c r="A50" s="21">
        <v>90</v>
      </c>
      <c r="B50" s="75"/>
      <c r="C50" s="75"/>
      <c r="D50" s="75"/>
      <c r="E50" s="75"/>
      <c r="F50" s="75"/>
      <c r="G50" s="75"/>
      <c r="H50"/>
      <c r="I50"/>
    </row>
    <row r="51" spans="1:21" x14ac:dyDescent="0.45">
      <c r="A51" s="21">
        <v>91</v>
      </c>
      <c r="B51" s="75"/>
      <c r="C51" s="75"/>
      <c r="D51" s="75"/>
      <c r="E51" s="75"/>
      <c r="F51" s="75"/>
      <c r="G51" s="75"/>
      <c r="H51"/>
      <c r="I51"/>
    </row>
    <row r="52" spans="1:21" s="76" customFormat="1" x14ac:dyDescent="0.45">
      <c r="A52" s="21">
        <v>92</v>
      </c>
      <c r="B52" s="75"/>
      <c r="C52" s="75"/>
      <c r="D52" s="75"/>
      <c r="E52" s="75"/>
      <c r="F52" s="75"/>
      <c r="G52" s="75"/>
      <c r="H52"/>
      <c r="I5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x14ac:dyDescent="0.45">
      <c r="A53" s="21">
        <v>93</v>
      </c>
      <c r="B53" s="75"/>
      <c r="C53" s="75"/>
      <c r="D53" s="75"/>
      <c r="E53" s="75"/>
      <c r="F53" s="75"/>
      <c r="G53" s="75"/>
      <c r="H53"/>
      <c r="I53"/>
      <c r="U53" s="76"/>
    </row>
    <row r="54" spans="1:21" x14ac:dyDescent="0.45">
      <c r="A54" s="21">
        <v>94</v>
      </c>
      <c r="B54" s="75"/>
      <c r="C54" s="75"/>
      <c r="D54" s="75"/>
      <c r="E54" s="75"/>
      <c r="F54" s="75"/>
      <c r="G54" s="75"/>
      <c r="H54"/>
      <c r="I54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1" x14ac:dyDescent="0.45">
      <c r="A55" s="21">
        <v>95</v>
      </c>
      <c r="B55" s="75"/>
      <c r="C55" s="75"/>
      <c r="D55" s="75"/>
      <c r="E55" s="75"/>
      <c r="F55" s="75"/>
      <c r="G55" s="75"/>
      <c r="H55"/>
      <c r="I55"/>
    </row>
    <row r="56" spans="1:21" x14ac:dyDescent="0.45">
      <c r="A56" s="21">
        <v>96</v>
      </c>
      <c r="G56" s="75"/>
      <c r="H56"/>
      <c r="I56"/>
    </row>
    <row r="57" spans="1:21" x14ac:dyDescent="0.45">
      <c r="A57" s="21">
        <v>97</v>
      </c>
      <c r="H57"/>
      <c r="I5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CEA5-35B5-49CC-844D-6A1509638B98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81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82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90.384615384615387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36.538461538461533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63.46153846153846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44">
        <v>25</v>
      </c>
      <c r="D11" s="45">
        <f>COUNTIF(C11:C62,"&gt;="&amp;D10)</f>
        <v>47</v>
      </c>
      <c r="E11" s="46">
        <v>21</v>
      </c>
      <c r="F11" s="47">
        <f>COUNTIF(E11:E62,"&gt;="&amp;F10)</f>
        <v>19</v>
      </c>
      <c r="G11" s="48" t="s">
        <v>46</v>
      </c>
      <c r="H11" s="49">
        <v>3</v>
      </c>
      <c r="I11" s="50">
        <v>1</v>
      </c>
      <c r="J11" s="50">
        <v>1</v>
      </c>
      <c r="K11" s="50">
        <v>1</v>
      </c>
      <c r="L11" s="50">
        <v>2</v>
      </c>
      <c r="M11" s="50">
        <v>1</v>
      </c>
      <c r="N11" s="50">
        <v>1</v>
      </c>
      <c r="O11" s="50">
        <v>1</v>
      </c>
      <c r="P11" s="50">
        <v>3</v>
      </c>
      <c r="Q11" s="50">
        <v>2</v>
      </c>
      <c r="R11" s="50">
        <v>3</v>
      </c>
      <c r="S11" s="50">
        <v>2</v>
      </c>
      <c r="T11" s="50">
        <v>1</v>
      </c>
    </row>
    <row r="12" spans="1:21" ht="25" customHeight="1" thickBot="1" x14ac:dyDescent="0.5">
      <c r="A12" s="21">
        <v>2</v>
      </c>
      <c r="B12" s="51">
        <v>180409120002</v>
      </c>
      <c r="C12" s="52">
        <v>29</v>
      </c>
      <c r="D12" s="53">
        <f>(D11/52)*100</f>
        <v>90.384615384615387</v>
      </c>
      <c r="E12" s="54">
        <v>20</v>
      </c>
      <c r="F12" s="55">
        <f>(F11/52)*100</f>
        <v>36.538461538461533</v>
      </c>
      <c r="G12" s="48" t="s">
        <v>47</v>
      </c>
      <c r="H12" s="56">
        <v>3</v>
      </c>
      <c r="I12" s="57">
        <v>2</v>
      </c>
      <c r="J12" s="57">
        <v>3</v>
      </c>
      <c r="K12" s="57">
        <v>3</v>
      </c>
      <c r="L12" s="57">
        <v>3</v>
      </c>
      <c r="M12" s="57">
        <v>2</v>
      </c>
      <c r="N12" s="57">
        <v>2</v>
      </c>
      <c r="O12" s="57">
        <v>2</v>
      </c>
      <c r="P12" s="57">
        <v>3</v>
      </c>
      <c r="Q12" s="57">
        <v>3</v>
      </c>
      <c r="R12" s="57">
        <v>2</v>
      </c>
      <c r="S12" s="57">
        <v>1</v>
      </c>
      <c r="T12" s="57">
        <v>1</v>
      </c>
    </row>
    <row r="13" spans="1:21" ht="25" customHeight="1" thickBot="1" x14ac:dyDescent="0.5">
      <c r="A13" s="21">
        <v>3</v>
      </c>
      <c r="B13" s="51">
        <v>180409120004</v>
      </c>
      <c r="C13" s="52">
        <v>29</v>
      </c>
      <c r="D13" s="45"/>
      <c r="E13" s="54">
        <v>28</v>
      </c>
      <c r="F13" s="58"/>
      <c r="G13" s="48" t="s">
        <v>48</v>
      </c>
      <c r="H13" s="56">
        <v>3</v>
      </c>
      <c r="I13" s="57">
        <v>3</v>
      </c>
      <c r="J13" s="57">
        <v>3</v>
      </c>
      <c r="K13" s="57">
        <v>3</v>
      </c>
      <c r="L13" s="57">
        <v>2</v>
      </c>
      <c r="M13" s="57">
        <v>3</v>
      </c>
      <c r="N13" s="57">
        <v>2</v>
      </c>
      <c r="O13" s="57">
        <v>3</v>
      </c>
      <c r="P13" s="57">
        <v>2</v>
      </c>
      <c r="Q13" s="57">
        <v>3</v>
      </c>
      <c r="R13" s="57">
        <v>3</v>
      </c>
      <c r="S13" s="57">
        <v>3</v>
      </c>
      <c r="T13" s="57">
        <v>2</v>
      </c>
    </row>
    <row r="14" spans="1:21" ht="25" customHeight="1" thickBot="1" x14ac:dyDescent="0.5">
      <c r="A14" s="21">
        <v>4</v>
      </c>
      <c r="B14" s="51">
        <v>180409120005</v>
      </c>
      <c r="C14" s="52">
        <v>38</v>
      </c>
      <c r="D14" s="45"/>
      <c r="E14" s="54">
        <v>33</v>
      </c>
      <c r="F14" s="58"/>
      <c r="G14" s="59"/>
      <c r="H14" s="56">
        <v>3</v>
      </c>
      <c r="I14" s="57">
        <v>3</v>
      </c>
      <c r="J14" s="57">
        <v>3</v>
      </c>
      <c r="K14" s="57">
        <v>3</v>
      </c>
      <c r="L14" s="57">
        <v>3</v>
      </c>
      <c r="M14" s="57">
        <v>1</v>
      </c>
      <c r="N14" s="57">
        <v>2</v>
      </c>
      <c r="O14" s="57">
        <v>3</v>
      </c>
      <c r="P14" s="57">
        <v>3</v>
      </c>
      <c r="Q14" s="57">
        <v>2</v>
      </c>
      <c r="R14" s="57">
        <v>3</v>
      </c>
      <c r="S14" s="57">
        <v>3</v>
      </c>
      <c r="T14" s="57">
        <v>2</v>
      </c>
    </row>
    <row r="15" spans="1:21" ht="25" customHeight="1" thickBot="1" x14ac:dyDescent="0.5">
      <c r="A15" s="21">
        <v>5</v>
      </c>
      <c r="B15" s="51">
        <v>180409120006</v>
      </c>
      <c r="C15" s="52">
        <v>25</v>
      </c>
      <c r="D15" s="45"/>
      <c r="E15" s="54">
        <v>17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180409120009</v>
      </c>
      <c r="C16" s="52">
        <v>40</v>
      </c>
      <c r="D16" s="45"/>
      <c r="E16" s="54">
        <v>39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180409120010</v>
      </c>
      <c r="C17" s="52">
        <v>43</v>
      </c>
      <c r="D17" s="45"/>
      <c r="E17" s="54">
        <v>28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2.25</v>
      </c>
      <c r="J17" s="60">
        <f t="shared" si="0"/>
        <v>2.5</v>
      </c>
      <c r="K17" s="60">
        <f t="shared" si="0"/>
        <v>2.5</v>
      </c>
      <c r="L17" s="60">
        <f t="shared" si="0"/>
        <v>2.5</v>
      </c>
      <c r="M17" s="60">
        <f t="shared" si="0"/>
        <v>1.75</v>
      </c>
      <c r="N17" s="60">
        <f t="shared" si="0"/>
        <v>1.75</v>
      </c>
      <c r="O17" s="60">
        <f t="shared" si="0"/>
        <v>2.25</v>
      </c>
      <c r="P17" s="60">
        <f t="shared" si="0"/>
        <v>2.75</v>
      </c>
      <c r="Q17" s="60">
        <f t="shared" si="0"/>
        <v>2.5</v>
      </c>
      <c r="R17" s="60">
        <f t="shared" si="0"/>
        <v>2.75</v>
      </c>
      <c r="S17" s="60">
        <f t="shared" si="0"/>
        <v>2.25</v>
      </c>
      <c r="T17" s="60">
        <f t="shared" si="0"/>
        <v>1.5</v>
      </c>
    </row>
    <row r="18" spans="1:20" ht="38" customHeight="1" thickBot="1" x14ac:dyDescent="0.5">
      <c r="A18" s="21">
        <v>8</v>
      </c>
      <c r="B18" s="51">
        <v>180409120012</v>
      </c>
      <c r="C18" s="52">
        <v>35</v>
      </c>
      <c r="D18" s="45"/>
      <c r="E18" s="54">
        <v>32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1.6443000000000001</v>
      </c>
      <c r="J18" s="64">
        <f t="shared" si="1"/>
        <v>1.827</v>
      </c>
      <c r="K18" s="64">
        <f t="shared" si="1"/>
        <v>1.827</v>
      </c>
      <c r="L18" s="64">
        <f t="shared" si="1"/>
        <v>1.827</v>
      </c>
      <c r="M18" s="64">
        <f t="shared" si="1"/>
        <v>1.2788999999999999</v>
      </c>
      <c r="N18" s="64">
        <f t="shared" si="1"/>
        <v>1.2788999999999999</v>
      </c>
      <c r="O18" s="64">
        <f t="shared" si="1"/>
        <v>1.6443000000000001</v>
      </c>
      <c r="P18" s="64">
        <f t="shared" si="1"/>
        <v>2.0097</v>
      </c>
      <c r="Q18" s="64">
        <f t="shared" si="1"/>
        <v>1.827</v>
      </c>
      <c r="R18" s="64">
        <f t="shared" si="1"/>
        <v>2.0097</v>
      </c>
      <c r="S18" s="64">
        <f t="shared" si="1"/>
        <v>1.6443000000000001</v>
      </c>
      <c r="T18" s="64">
        <f t="shared" si="1"/>
        <v>1.0962000000000001</v>
      </c>
    </row>
    <row r="19" spans="1:20" ht="25" customHeight="1" thickBot="1" x14ac:dyDescent="0.5">
      <c r="A19" s="21">
        <v>9</v>
      </c>
      <c r="B19" s="51">
        <v>180409120013</v>
      </c>
      <c r="C19" s="52">
        <v>31</v>
      </c>
      <c r="D19" s="45"/>
      <c r="E19" s="54">
        <v>34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180409120014</v>
      </c>
      <c r="C20" s="52">
        <v>38</v>
      </c>
      <c r="D20" s="45"/>
      <c r="E20" s="54">
        <v>27</v>
      </c>
      <c r="F20" s="45"/>
    </row>
    <row r="21" spans="1:20" ht="25" customHeight="1" thickBot="1" x14ac:dyDescent="0.5">
      <c r="A21" s="21">
        <v>11</v>
      </c>
      <c r="B21" s="51">
        <v>180409120015</v>
      </c>
      <c r="C21" s="52">
        <v>33</v>
      </c>
      <c r="D21" s="45"/>
      <c r="E21" s="54">
        <v>38</v>
      </c>
      <c r="F21" s="67"/>
    </row>
    <row r="22" spans="1:20" ht="25" customHeight="1" thickBot="1" x14ac:dyDescent="0.5">
      <c r="A22" s="21">
        <v>12</v>
      </c>
      <c r="B22" s="51">
        <v>180409120018</v>
      </c>
      <c r="C22" s="52">
        <v>29</v>
      </c>
      <c r="D22" s="45"/>
      <c r="E22" s="54">
        <v>33</v>
      </c>
      <c r="F22" s="67"/>
    </row>
    <row r="23" spans="1:20" ht="25" customHeight="1" thickBot="1" x14ac:dyDescent="0.5">
      <c r="A23" s="21">
        <v>13</v>
      </c>
      <c r="B23" s="51">
        <v>180409120020</v>
      </c>
      <c r="C23" s="52">
        <v>30</v>
      </c>
      <c r="D23" s="45"/>
      <c r="E23" s="54">
        <v>21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180409120021</v>
      </c>
      <c r="C24" s="52">
        <v>29</v>
      </c>
      <c r="D24" s="45"/>
      <c r="E24" s="54">
        <v>18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180409120022</v>
      </c>
      <c r="C25" s="52">
        <v>36</v>
      </c>
      <c r="D25" s="45"/>
      <c r="E25" s="54">
        <v>21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180409120023</v>
      </c>
      <c r="C26" s="52">
        <v>20</v>
      </c>
      <c r="D26" s="45"/>
      <c r="E26" s="54">
        <v>21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180409120024</v>
      </c>
      <c r="C27" s="52">
        <v>26</v>
      </c>
      <c r="D27" s="45"/>
      <c r="E27" s="54">
        <v>28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180409120025</v>
      </c>
      <c r="C28" s="52">
        <v>28</v>
      </c>
      <c r="D28" s="72"/>
      <c r="E28" s="54">
        <v>38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180409120026</v>
      </c>
      <c r="C29" s="52">
        <v>38</v>
      </c>
      <c r="D29" s="45"/>
      <c r="E29" s="54">
        <v>39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180409120028</v>
      </c>
      <c r="C30" s="52">
        <v>30</v>
      </c>
      <c r="D30" s="45"/>
      <c r="E30" s="54">
        <v>18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180409120030</v>
      </c>
      <c r="C31" s="52">
        <v>28</v>
      </c>
      <c r="D31" s="45"/>
      <c r="E31" s="54">
        <v>35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180409120033</v>
      </c>
      <c r="C32" s="52">
        <v>33</v>
      </c>
      <c r="D32" s="45"/>
      <c r="E32" s="54">
        <v>19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180409120035</v>
      </c>
      <c r="C33" s="52">
        <v>14</v>
      </c>
      <c r="D33" s="45"/>
      <c r="E33" s="54">
        <v>24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180409120037</v>
      </c>
      <c r="C34" s="52">
        <v>30</v>
      </c>
      <c r="D34" s="45"/>
      <c r="E34" s="54">
        <v>25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180409120038</v>
      </c>
      <c r="C35" s="52">
        <v>31</v>
      </c>
      <c r="D35" s="45"/>
      <c r="E35" s="54">
        <v>28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180409120041</v>
      </c>
      <c r="C36" s="52">
        <v>31</v>
      </c>
      <c r="D36" s="45"/>
      <c r="E36" s="54">
        <v>28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180209120001</v>
      </c>
      <c r="C37" s="52">
        <v>41</v>
      </c>
      <c r="D37" s="45"/>
      <c r="E37" s="54">
        <v>15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51">
        <v>180209120002</v>
      </c>
      <c r="C38" s="52">
        <v>38</v>
      </c>
      <c r="D38" s="45"/>
      <c r="E38" s="54">
        <v>27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51">
        <v>180209120003</v>
      </c>
      <c r="C39" s="52">
        <v>41</v>
      </c>
      <c r="D39" s="45"/>
      <c r="E39" s="54">
        <v>32</v>
      </c>
      <c r="F39" s="67"/>
    </row>
    <row r="40" spans="1:21" ht="25" customHeight="1" thickBot="1" x14ac:dyDescent="0.5">
      <c r="A40" s="21">
        <v>30</v>
      </c>
      <c r="B40" s="51">
        <v>180209120004</v>
      </c>
      <c r="C40" s="52">
        <v>34</v>
      </c>
      <c r="D40" s="45"/>
      <c r="E40" s="54">
        <v>25</v>
      </c>
      <c r="F40" s="67"/>
    </row>
    <row r="41" spans="1:21" ht="25" customHeight="1" thickBot="1" x14ac:dyDescent="0.5">
      <c r="A41" s="21">
        <v>31</v>
      </c>
      <c r="B41" s="51">
        <v>180209120005</v>
      </c>
      <c r="C41" s="52">
        <v>35</v>
      </c>
      <c r="D41" s="45"/>
      <c r="E41" s="54">
        <v>25</v>
      </c>
      <c r="F41" s="67"/>
      <c r="G41" s="7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1" ht="25" customHeight="1" thickBot="1" x14ac:dyDescent="0.5">
      <c r="A42" s="21">
        <v>32</v>
      </c>
      <c r="B42" s="51">
        <v>180209120006</v>
      </c>
      <c r="C42" s="52">
        <v>34</v>
      </c>
      <c r="D42" s="45"/>
      <c r="E42" s="54">
        <v>17</v>
      </c>
      <c r="F42" s="67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1" ht="25" customHeight="1" thickBot="1" x14ac:dyDescent="0.5">
      <c r="A43" s="21">
        <v>33</v>
      </c>
      <c r="B43" s="51">
        <v>180209120007</v>
      </c>
      <c r="C43" s="52">
        <v>31</v>
      </c>
      <c r="D43" s="45"/>
      <c r="E43" s="54">
        <v>30</v>
      </c>
      <c r="F43" s="67"/>
      <c r="G43" s="7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1" ht="25" customHeight="1" thickBot="1" x14ac:dyDescent="0.5">
      <c r="A44" s="21">
        <v>34</v>
      </c>
      <c r="B44" s="51">
        <v>180209120009</v>
      </c>
      <c r="C44" s="52">
        <v>48</v>
      </c>
      <c r="D44" s="45"/>
      <c r="E44" s="54">
        <v>22</v>
      </c>
      <c r="F44" s="67"/>
      <c r="G44" s="7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25" customHeight="1" thickBot="1" x14ac:dyDescent="0.5">
      <c r="A45" s="21">
        <v>35</v>
      </c>
      <c r="B45" s="51">
        <v>180209120010</v>
      </c>
      <c r="C45" s="52">
        <v>41</v>
      </c>
      <c r="D45" s="45"/>
      <c r="E45" s="54">
        <v>19</v>
      </c>
      <c r="F45" s="67"/>
      <c r="G45" s="7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ht="25" customHeight="1" thickBot="1" x14ac:dyDescent="0.5">
      <c r="A46" s="21">
        <v>36</v>
      </c>
      <c r="B46" s="51">
        <v>180209120011</v>
      </c>
      <c r="C46" s="52">
        <v>40</v>
      </c>
      <c r="D46" s="45"/>
      <c r="E46" s="54">
        <v>26</v>
      </c>
      <c r="F46" s="67"/>
      <c r="G46" s="7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1" ht="25" customHeight="1" thickBot="1" x14ac:dyDescent="0.5">
      <c r="A47" s="21">
        <v>37</v>
      </c>
      <c r="B47" s="51">
        <v>180209120012</v>
      </c>
      <c r="C47" s="52">
        <v>41</v>
      </c>
      <c r="D47" s="45"/>
      <c r="E47" s="54">
        <v>24</v>
      </c>
      <c r="F47" s="67"/>
      <c r="G47" s="74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1" ht="25" customHeight="1" thickBot="1" x14ac:dyDescent="0.5">
      <c r="A48" s="21">
        <v>38</v>
      </c>
      <c r="B48" s="51">
        <v>180209120013</v>
      </c>
      <c r="C48" s="52">
        <v>36</v>
      </c>
      <c r="D48" s="45"/>
      <c r="E48" s="54">
        <v>21</v>
      </c>
      <c r="F48" s="67"/>
      <c r="G48" s="7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1" ht="25" customHeight="1" thickBot="1" x14ac:dyDescent="0.5">
      <c r="A49" s="21">
        <v>39</v>
      </c>
      <c r="B49" s="51">
        <v>180209120014</v>
      </c>
      <c r="C49" s="52">
        <v>31</v>
      </c>
      <c r="D49" s="45"/>
      <c r="E49" s="54">
        <v>17</v>
      </c>
      <c r="F49" s="67"/>
      <c r="G49" s="7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1:21" ht="25" customHeight="1" thickBot="1" x14ac:dyDescent="0.5">
      <c r="A50" s="21">
        <v>40</v>
      </c>
      <c r="B50" s="51">
        <v>180209120015</v>
      </c>
      <c r="C50" s="52">
        <v>39</v>
      </c>
      <c r="D50" s="45"/>
      <c r="E50" s="54">
        <v>23</v>
      </c>
      <c r="F50" s="67"/>
      <c r="G50" s="74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1" ht="25" customHeight="1" thickBot="1" x14ac:dyDescent="0.5">
      <c r="A51" s="21">
        <v>41</v>
      </c>
      <c r="B51" s="51">
        <v>180209120016</v>
      </c>
      <c r="C51" s="52">
        <v>34</v>
      </c>
      <c r="D51" s="45"/>
      <c r="E51" s="54">
        <v>24</v>
      </c>
      <c r="F51" s="67"/>
      <c r="G51" s="74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1" ht="25" customHeight="1" thickBot="1" x14ac:dyDescent="0.5">
      <c r="A52" s="21">
        <v>42</v>
      </c>
      <c r="B52" s="51">
        <v>180209120017</v>
      </c>
      <c r="C52" s="52">
        <v>31</v>
      </c>
      <c r="D52" s="45"/>
      <c r="E52" s="54">
        <v>18</v>
      </c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1" ht="25" customHeight="1" thickBot="1" x14ac:dyDescent="0.5">
      <c r="A53" s="21">
        <v>43</v>
      </c>
      <c r="B53" s="51">
        <v>180209120018</v>
      </c>
      <c r="C53" s="52">
        <v>28</v>
      </c>
      <c r="D53" s="45"/>
      <c r="E53" s="54">
        <v>21</v>
      </c>
      <c r="F53" s="67"/>
    </row>
    <row r="54" spans="1:21" ht="25" customHeight="1" thickBot="1" x14ac:dyDescent="0.5">
      <c r="A54" s="21">
        <v>44</v>
      </c>
      <c r="B54" s="51">
        <v>180209120019</v>
      </c>
      <c r="C54" s="52">
        <v>31</v>
      </c>
      <c r="D54" s="45"/>
      <c r="E54" s="54">
        <v>21</v>
      </c>
      <c r="F54" s="67"/>
    </row>
    <row r="55" spans="1:21" ht="25" customHeight="1" thickBot="1" x14ac:dyDescent="0.5">
      <c r="A55" s="21">
        <v>45</v>
      </c>
      <c r="B55" s="51">
        <v>180209120020</v>
      </c>
      <c r="C55" s="52">
        <v>35</v>
      </c>
      <c r="D55" s="72"/>
      <c r="E55" s="54">
        <v>13</v>
      </c>
      <c r="F55" s="73"/>
      <c r="G55" s="74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1:21" ht="25" customHeight="1" thickBot="1" x14ac:dyDescent="0.5">
      <c r="A56" s="21">
        <v>46</v>
      </c>
      <c r="B56" s="51">
        <v>180209120021</v>
      </c>
      <c r="C56" s="52">
        <v>34</v>
      </c>
      <c r="D56" s="72"/>
      <c r="E56" s="54">
        <v>23</v>
      </c>
      <c r="F56" s="73"/>
      <c r="G56" s="74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1:21" ht="25" customHeight="1" thickBot="1" x14ac:dyDescent="0.5">
      <c r="A57" s="21">
        <v>47</v>
      </c>
      <c r="B57" s="51">
        <v>180209120022</v>
      </c>
      <c r="C57" s="52">
        <v>41</v>
      </c>
      <c r="D57" s="45"/>
      <c r="E57" s="54">
        <v>28</v>
      </c>
      <c r="F57" s="67"/>
      <c r="G57" s="74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1" ht="25" customHeight="1" thickBot="1" x14ac:dyDescent="0.5">
      <c r="A58" s="21">
        <v>48</v>
      </c>
      <c r="B58" s="51">
        <v>180209120023</v>
      </c>
      <c r="C58" s="52">
        <v>29</v>
      </c>
      <c r="D58" s="45"/>
      <c r="E58" s="54">
        <v>27</v>
      </c>
      <c r="F58" s="67"/>
      <c r="G58" s="74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1" ht="25" customHeight="1" thickBot="1" x14ac:dyDescent="0.5">
      <c r="A59" s="21">
        <v>49</v>
      </c>
      <c r="B59" s="51">
        <v>180209120024</v>
      </c>
      <c r="C59" s="52">
        <v>31</v>
      </c>
      <c r="D59" s="45"/>
      <c r="E59" s="54">
        <v>21</v>
      </c>
      <c r="F59" s="67"/>
      <c r="G59" s="74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1:21" ht="25" customHeight="1" thickBot="1" x14ac:dyDescent="0.5">
      <c r="A60" s="21">
        <v>50</v>
      </c>
      <c r="B60" s="51">
        <v>180209120025</v>
      </c>
      <c r="C60" s="52">
        <v>43</v>
      </c>
      <c r="D60" s="45"/>
      <c r="E60" s="54">
        <v>28</v>
      </c>
      <c r="F60" s="67"/>
      <c r="G60" s="74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1" ht="25" customHeight="1" thickBot="1" x14ac:dyDescent="0.5">
      <c r="A61" s="21">
        <v>51</v>
      </c>
      <c r="B61" s="51">
        <v>180209120026</v>
      </c>
      <c r="C61" s="52">
        <v>41</v>
      </c>
      <c r="D61" s="45"/>
      <c r="E61" s="54">
        <v>33</v>
      </c>
      <c r="F61" s="67"/>
      <c r="G61" s="74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1:21" ht="25" customHeight="1" thickBot="1" x14ac:dyDescent="0.5">
      <c r="A62" s="21">
        <v>52</v>
      </c>
      <c r="B62" s="51">
        <v>180209120027</v>
      </c>
      <c r="C62" s="52">
        <v>31</v>
      </c>
      <c r="D62" s="45"/>
      <c r="E62" s="54">
        <v>21</v>
      </c>
      <c r="F62" s="67"/>
      <c r="G62" s="74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1" x14ac:dyDescent="0.45">
      <c r="A63" s="21">
        <v>78</v>
      </c>
      <c r="B63" s="75"/>
      <c r="C63" s="75"/>
      <c r="D63" s="75"/>
      <c r="E63" s="75"/>
      <c r="F63" s="75"/>
      <c r="G63" s="75"/>
      <c r="H63"/>
      <c r="I63"/>
      <c r="U63" s="76"/>
    </row>
    <row r="64" spans="1:21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CA5F4-8368-430D-802A-AA4963E0F03D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83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84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46.666666666666664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46.666666666666664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46.666666666666664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44">
        <v>27</v>
      </c>
      <c r="D11" s="45">
        <f>COUNTIF(C11:C62,"&gt;="&amp;D10)</f>
        <v>28</v>
      </c>
      <c r="E11" s="46">
        <v>27</v>
      </c>
      <c r="F11" s="47">
        <f>COUNTIF(E11:E62,"&gt;="&amp;F10)</f>
        <v>28</v>
      </c>
      <c r="G11" s="48" t="s">
        <v>46</v>
      </c>
      <c r="H11" s="49">
        <v>3</v>
      </c>
      <c r="I11" s="50">
        <v>3</v>
      </c>
      <c r="J11" s="50">
        <v>1</v>
      </c>
      <c r="K11" s="50">
        <v>1</v>
      </c>
      <c r="L11" s="50">
        <v>1</v>
      </c>
      <c r="M11" s="50">
        <v>1</v>
      </c>
      <c r="N11" s="50">
        <v>1</v>
      </c>
      <c r="O11" s="50">
        <v>1</v>
      </c>
      <c r="P11" s="50">
        <v>2</v>
      </c>
      <c r="Q11" s="50">
        <v>1</v>
      </c>
      <c r="R11" s="50">
        <v>3</v>
      </c>
      <c r="S11" s="50">
        <v>1</v>
      </c>
      <c r="T11" s="50">
        <v>1</v>
      </c>
    </row>
    <row r="12" spans="1:21" ht="25" customHeight="1" thickBot="1" x14ac:dyDescent="0.5">
      <c r="A12" s="21">
        <v>2</v>
      </c>
      <c r="B12" s="51">
        <v>180409120002</v>
      </c>
      <c r="C12" s="52">
        <v>41</v>
      </c>
      <c r="D12" s="53">
        <f>(D11/60)*100</f>
        <v>46.666666666666664</v>
      </c>
      <c r="E12" s="54">
        <v>41</v>
      </c>
      <c r="F12" s="55">
        <f>(F11/60)*100</f>
        <v>46.666666666666664</v>
      </c>
      <c r="G12" s="48" t="s">
        <v>47</v>
      </c>
      <c r="H12" s="56">
        <v>3</v>
      </c>
      <c r="I12" s="57">
        <v>3</v>
      </c>
      <c r="J12" s="57">
        <v>2</v>
      </c>
      <c r="K12" s="57">
        <v>1</v>
      </c>
      <c r="L12" s="57">
        <v>2</v>
      </c>
      <c r="M12" s="57">
        <v>1</v>
      </c>
      <c r="N12" s="57">
        <v>2</v>
      </c>
      <c r="O12" s="57">
        <v>1</v>
      </c>
      <c r="P12" s="57">
        <v>2</v>
      </c>
      <c r="Q12" s="57">
        <v>1</v>
      </c>
      <c r="R12" s="57">
        <v>3</v>
      </c>
      <c r="S12" s="57">
        <v>2</v>
      </c>
      <c r="T12" s="57">
        <v>1</v>
      </c>
    </row>
    <row r="13" spans="1:21" ht="25" customHeight="1" thickBot="1" x14ac:dyDescent="0.5">
      <c r="A13" s="21">
        <v>3</v>
      </c>
      <c r="B13" s="51">
        <v>180409120003</v>
      </c>
      <c r="C13" s="52">
        <v>35</v>
      </c>
      <c r="D13" s="45"/>
      <c r="E13" s="54">
        <v>35</v>
      </c>
      <c r="F13" s="58"/>
      <c r="G13" s="48" t="s">
        <v>48</v>
      </c>
      <c r="H13" s="56">
        <v>3</v>
      </c>
      <c r="I13" s="57">
        <v>2</v>
      </c>
      <c r="J13" s="57">
        <v>3</v>
      </c>
      <c r="K13" s="57">
        <v>1</v>
      </c>
      <c r="L13" s="57">
        <v>1</v>
      </c>
      <c r="M13" s="57">
        <v>2</v>
      </c>
      <c r="N13" s="57">
        <v>2</v>
      </c>
      <c r="O13" s="57">
        <v>2</v>
      </c>
      <c r="P13" s="57">
        <v>3</v>
      </c>
      <c r="Q13" s="57">
        <v>2</v>
      </c>
      <c r="R13" s="57">
        <v>3</v>
      </c>
      <c r="S13" s="57">
        <v>2</v>
      </c>
      <c r="T13" s="57">
        <v>2</v>
      </c>
    </row>
    <row r="14" spans="1:21" ht="25" customHeight="1" thickBot="1" x14ac:dyDescent="0.5">
      <c r="A14" s="21">
        <v>4</v>
      </c>
      <c r="B14" s="51">
        <v>180409120004</v>
      </c>
      <c r="C14" s="52">
        <v>25</v>
      </c>
      <c r="D14" s="45"/>
      <c r="E14" s="54">
        <v>25</v>
      </c>
      <c r="F14" s="58"/>
      <c r="G14" s="59"/>
      <c r="H14" s="56">
        <v>3</v>
      </c>
      <c r="I14" s="57">
        <v>2</v>
      </c>
      <c r="J14" s="57">
        <v>2</v>
      </c>
      <c r="K14" s="57">
        <v>3</v>
      </c>
      <c r="L14" s="57">
        <v>1</v>
      </c>
      <c r="M14" s="57">
        <v>2</v>
      </c>
      <c r="N14" s="57">
        <v>2</v>
      </c>
      <c r="O14" s="57">
        <v>2</v>
      </c>
      <c r="P14" s="57">
        <v>3</v>
      </c>
      <c r="Q14" s="57">
        <v>3</v>
      </c>
      <c r="R14" s="57">
        <v>3</v>
      </c>
      <c r="S14" s="57">
        <v>2</v>
      </c>
      <c r="T14" s="57">
        <v>3</v>
      </c>
    </row>
    <row r="15" spans="1:21" ht="25" customHeight="1" thickBot="1" x14ac:dyDescent="0.5">
      <c r="A15" s="21">
        <v>5</v>
      </c>
      <c r="B15" s="51">
        <v>180409120005</v>
      </c>
      <c r="C15" s="52">
        <v>39</v>
      </c>
      <c r="D15" s="45"/>
      <c r="E15" s="54">
        <v>39</v>
      </c>
      <c r="F15" s="58"/>
      <c r="G15" s="59"/>
      <c r="H15" s="56">
        <v>3</v>
      </c>
      <c r="I15" s="57">
        <v>2</v>
      </c>
      <c r="J15" s="57">
        <v>2</v>
      </c>
      <c r="K15" s="57">
        <v>3</v>
      </c>
      <c r="L15" s="57">
        <v>1</v>
      </c>
      <c r="M15" s="57">
        <v>2</v>
      </c>
      <c r="N15" s="57">
        <v>3</v>
      </c>
      <c r="O15" s="57">
        <v>1</v>
      </c>
      <c r="P15" s="57">
        <v>2</v>
      </c>
      <c r="Q15" s="57">
        <v>2</v>
      </c>
      <c r="R15" s="57">
        <v>3</v>
      </c>
      <c r="S15" s="57">
        <v>3</v>
      </c>
      <c r="T15" s="57">
        <v>2</v>
      </c>
    </row>
    <row r="16" spans="1:21" ht="25" customHeight="1" thickBot="1" x14ac:dyDescent="0.5">
      <c r="A16" s="21">
        <v>6</v>
      </c>
      <c r="B16" s="51">
        <v>180409120006</v>
      </c>
      <c r="C16" s="52">
        <v>40</v>
      </c>
      <c r="D16" s="45"/>
      <c r="E16" s="54">
        <v>40</v>
      </c>
      <c r="F16" s="58"/>
      <c r="G16" s="59"/>
      <c r="H16" s="56">
        <v>3</v>
      </c>
      <c r="I16" s="57">
        <v>3</v>
      </c>
      <c r="J16" s="57">
        <v>1</v>
      </c>
      <c r="K16" s="57">
        <v>2</v>
      </c>
      <c r="L16" s="57">
        <v>2</v>
      </c>
      <c r="M16" s="57">
        <v>1</v>
      </c>
      <c r="N16" s="57">
        <v>3</v>
      </c>
      <c r="O16" s="57">
        <v>2</v>
      </c>
      <c r="P16" s="57">
        <v>3</v>
      </c>
      <c r="Q16" s="57">
        <v>3</v>
      </c>
      <c r="R16" s="57">
        <v>3</v>
      </c>
      <c r="S16" s="57">
        <v>3</v>
      </c>
      <c r="T16" s="57">
        <v>3</v>
      </c>
    </row>
    <row r="17" spans="1:20" ht="35.5" customHeight="1" thickBot="1" x14ac:dyDescent="0.5">
      <c r="A17" s="21">
        <v>7</v>
      </c>
      <c r="B17" s="51">
        <v>180409120008</v>
      </c>
      <c r="C17" s="52">
        <v>38</v>
      </c>
      <c r="D17" s="45"/>
      <c r="E17" s="54">
        <v>38</v>
      </c>
      <c r="F17" s="58"/>
      <c r="G17" s="59" t="s">
        <v>49</v>
      </c>
      <c r="H17" s="56">
        <v>3</v>
      </c>
      <c r="I17" s="57">
        <v>3</v>
      </c>
      <c r="J17" s="57">
        <v>3</v>
      </c>
      <c r="K17" s="57">
        <v>3</v>
      </c>
      <c r="L17" s="57">
        <v>2</v>
      </c>
      <c r="M17" s="57">
        <v>3</v>
      </c>
      <c r="N17" s="57">
        <v>3</v>
      </c>
      <c r="O17" s="57">
        <v>3</v>
      </c>
      <c r="P17" s="57">
        <v>3</v>
      </c>
      <c r="Q17" s="57">
        <v>3</v>
      </c>
      <c r="R17" s="57">
        <v>3</v>
      </c>
      <c r="S17" s="57">
        <v>3</v>
      </c>
      <c r="T17" s="57">
        <v>3</v>
      </c>
    </row>
    <row r="18" spans="1:20" ht="38" customHeight="1" thickBot="1" x14ac:dyDescent="0.5">
      <c r="A18" s="21">
        <v>8</v>
      </c>
      <c r="B18" s="51">
        <v>180409120009</v>
      </c>
      <c r="C18" s="52">
        <v>33</v>
      </c>
      <c r="D18" s="45"/>
      <c r="E18" s="54">
        <v>33</v>
      </c>
      <c r="F18" s="58"/>
      <c r="G18" s="63" t="s">
        <v>50</v>
      </c>
      <c r="H18" s="64">
        <f>(73.08*H17)/100</f>
        <v>2.1924000000000001</v>
      </c>
      <c r="I18" s="64">
        <f t="shared" ref="I18:T18" si="0">(73.08*I17)/100</f>
        <v>2.1924000000000001</v>
      </c>
      <c r="J18" s="64">
        <f t="shared" si="0"/>
        <v>2.1924000000000001</v>
      </c>
      <c r="K18" s="64">
        <f t="shared" si="0"/>
        <v>2.1924000000000001</v>
      </c>
      <c r="L18" s="64">
        <f t="shared" si="0"/>
        <v>1.4616</v>
      </c>
      <c r="M18" s="64">
        <f t="shared" si="0"/>
        <v>2.1924000000000001</v>
      </c>
      <c r="N18" s="64">
        <f t="shared" si="0"/>
        <v>2.1924000000000001</v>
      </c>
      <c r="O18" s="64">
        <f t="shared" si="0"/>
        <v>2.1924000000000001</v>
      </c>
      <c r="P18" s="64">
        <f t="shared" si="0"/>
        <v>2.1924000000000001</v>
      </c>
      <c r="Q18" s="64">
        <f t="shared" si="0"/>
        <v>2.1924000000000001</v>
      </c>
      <c r="R18" s="64">
        <f t="shared" si="0"/>
        <v>2.1924000000000001</v>
      </c>
      <c r="S18" s="64">
        <f t="shared" si="0"/>
        <v>2.1924000000000001</v>
      </c>
      <c r="T18" s="64">
        <f t="shared" si="0"/>
        <v>2.1924000000000001</v>
      </c>
    </row>
    <row r="19" spans="1:20" ht="25" customHeight="1" thickBot="1" x14ac:dyDescent="0.5">
      <c r="A19" s="21">
        <v>9</v>
      </c>
      <c r="B19" s="51">
        <v>180409120010</v>
      </c>
      <c r="C19" s="52">
        <v>26</v>
      </c>
      <c r="D19" s="45"/>
      <c r="E19" s="54">
        <v>26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180409120011</v>
      </c>
      <c r="C20" s="52">
        <v>25</v>
      </c>
      <c r="D20" s="45"/>
      <c r="E20" s="54">
        <v>25</v>
      </c>
      <c r="F20" s="45"/>
    </row>
    <row r="21" spans="1:20" ht="25" customHeight="1" thickBot="1" x14ac:dyDescent="0.5">
      <c r="A21" s="21">
        <v>11</v>
      </c>
      <c r="B21" s="51">
        <v>180409120012</v>
      </c>
      <c r="C21" s="52">
        <v>27</v>
      </c>
      <c r="D21" s="45"/>
      <c r="E21" s="54">
        <v>27</v>
      </c>
      <c r="F21" s="67"/>
    </row>
    <row r="22" spans="1:20" ht="25" customHeight="1" thickBot="1" x14ac:dyDescent="0.5">
      <c r="A22" s="21">
        <v>12</v>
      </c>
      <c r="B22" s="51">
        <v>180409120013</v>
      </c>
      <c r="C22" s="52">
        <v>25</v>
      </c>
      <c r="D22" s="45"/>
      <c r="E22" s="54">
        <v>25</v>
      </c>
      <c r="F22" s="67"/>
    </row>
    <row r="23" spans="1:20" ht="25" customHeight="1" thickBot="1" x14ac:dyDescent="0.5">
      <c r="A23" s="21">
        <v>13</v>
      </c>
      <c r="B23" s="51">
        <v>180409120014</v>
      </c>
      <c r="C23" s="52">
        <v>28</v>
      </c>
      <c r="D23" s="45"/>
      <c r="E23" s="54">
        <v>28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180409120015</v>
      </c>
      <c r="C24" s="52">
        <v>25</v>
      </c>
      <c r="D24" s="45"/>
      <c r="E24" s="54">
        <v>25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180409120016</v>
      </c>
      <c r="C25" s="52">
        <v>28</v>
      </c>
      <c r="D25" s="45"/>
      <c r="E25" s="54">
        <v>28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180409120017</v>
      </c>
      <c r="C26" s="52">
        <v>27</v>
      </c>
      <c r="D26" s="45"/>
      <c r="E26" s="54">
        <v>27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180409120018</v>
      </c>
      <c r="C27" s="52">
        <v>27</v>
      </c>
      <c r="D27" s="45"/>
      <c r="E27" s="54">
        <v>27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180409120019</v>
      </c>
      <c r="C28" s="52">
        <v>28</v>
      </c>
      <c r="D28" s="72"/>
      <c r="E28" s="54">
        <v>28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180409120020</v>
      </c>
      <c r="C29" s="52">
        <v>29</v>
      </c>
      <c r="D29" s="45"/>
      <c r="E29" s="54">
        <v>29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180409120021</v>
      </c>
      <c r="C30" s="52">
        <v>39</v>
      </c>
      <c r="D30" s="45"/>
      <c r="E30" s="54">
        <v>39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180409120022</v>
      </c>
      <c r="C31" s="52">
        <v>40</v>
      </c>
      <c r="D31" s="45"/>
      <c r="E31" s="54">
        <v>40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180409120023</v>
      </c>
      <c r="C32" s="52">
        <v>28</v>
      </c>
      <c r="D32" s="45"/>
      <c r="E32" s="54">
        <v>28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180409120024</v>
      </c>
      <c r="C33" s="52">
        <v>40</v>
      </c>
      <c r="D33" s="45"/>
      <c r="E33" s="54">
        <v>40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180409120025</v>
      </c>
      <c r="C34" s="52">
        <v>43</v>
      </c>
      <c r="D34" s="45"/>
      <c r="E34" s="54">
        <v>43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180409120026</v>
      </c>
      <c r="C35" s="52">
        <v>33</v>
      </c>
      <c r="D35" s="45"/>
      <c r="E35" s="54">
        <v>33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180409120027</v>
      </c>
      <c r="C36" s="52">
        <v>25</v>
      </c>
      <c r="D36" s="45"/>
      <c r="E36" s="54">
        <v>25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180409120028</v>
      </c>
      <c r="C37" s="52">
        <v>27</v>
      </c>
      <c r="D37" s="45"/>
      <c r="E37" s="54">
        <v>27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51">
        <v>180409120030</v>
      </c>
      <c r="C38" s="52">
        <v>25</v>
      </c>
      <c r="D38" s="45"/>
      <c r="E38" s="54">
        <v>25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51">
        <v>180409120032</v>
      </c>
      <c r="C39" s="52">
        <v>29</v>
      </c>
      <c r="D39" s="45"/>
      <c r="E39" s="54">
        <v>29</v>
      </c>
      <c r="F39" s="67"/>
    </row>
    <row r="40" spans="1:21" ht="25" customHeight="1" thickBot="1" x14ac:dyDescent="0.5">
      <c r="A40" s="21">
        <v>30</v>
      </c>
      <c r="B40" s="51">
        <v>180409120033</v>
      </c>
      <c r="C40" s="52">
        <v>37</v>
      </c>
      <c r="D40" s="45"/>
      <c r="E40" s="54">
        <v>37</v>
      </c>
      <c r="F40" s="67"/>
    </row>
    <row r="41" spans="1:21" ht="25" customHeight="1" thickBot="1" x14ac:dyDescent="0.5">
      <c r="A41" s="21">
        <v>31</v>
      </c>
      <c r="B41" s="51">
        <v>180409120035</v>
      </c>
      <c r="C41" s="52">
        <v>26</v>
      </c>
      <c r="D41" s="45"/>
      <c r="E41" s="54">
        <v>26</v>
      </c>
      <c r="F41" s="67"/>
      <c r="G41" s="7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1" ht="25" customHeight="1" thickBot="1" x14ac:dyDescent="0.5">
      <c r="A42" s="21">
        <v>32</v>
      </c>
      <c r="B42" s="51">
        <v>180409120037</v>
      </c>
      <c r="C42" s="52">
        <v>26</v>
      </c>
      <c r="D42" s="45"/>
      <c r="E42" s="54">
        <v>26</v>
      </c>
      <c r="F42" s="67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1" ht="25" customHeight="1" thickBot="1" x14ac:dyDescent="0.5">
      <c r="A43" s="21">
        <v>33</v>
      </c>
      <c r="B43" s="51">
        <v>180409120038</v>
      </c>
      <c r="C43" s="52">
        <v>25</v>
      </c>
      <c r="D43" s="45"/>
      <c r="E43" s="54">
        <v>25</v>
      </c>
      <c r="F43" s="67"/>
      <c r="G43" s="7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1" ht="25" customHeight="1" thickBot="1" x14ac:dyDescent="0.5">
      <c r="A44" s="21">
        <v>34</v>
      </c>
      <c r="B44" s="51">
        <v>180409120041</v>
      </c>
      <c r="C44" s="52">
        <v>33</v>
      </c>
      <c r="D44" s="45"/>
      <c r="E44" s="54">
        <v>33</v>
      </c>
      <c r="F44" s="67"/>
      <c r="G44" s="7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25" customHeight="1" thickBot="1" x14ac:dyDescent="0.5">
      <c r="A45" s="21">
        <v>35</v>
      </c>
      <c r="B45" s="51">
        <v>180209120001</v>
      </c>
      <c r="C45" s="52">
        <v>28</v>
      </c>
      <c r="D45" s="45"/>
      <c r="E45" s="54">
        <v>28</v>
      </c>
      <c r="F45" s="67"/>
      <c r="G45" s="7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ht="25" customHeight="1" thickBot="1" x14ac:dyDescent="0.5">
      <c r="A46" s="21">
        <v>36</v>
      </c>
      <c r="B46" s="51">
        <v>180209120002</v>
      </c>
      <c r="C46" s="52">
        <v>25</v>
      </c>
      <c r="D46" s="45"/>
      <c r="E46" s="54">
        <v>25</v>
      </c>
      <c r="F46" s="67"/>
      <c r="G46" s="7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1" ht="25" customHeight="1" thickBot="1" x14ac:dyDescent="0.5">
      <c r="A47" s="21">
        <v>37</v>
      </c>
      <c r="B47" s="51">
        <v>180209120003</v>
      </c>
      <c r="C47" s="52">
        <v>45</v>
      </c>
      <c r="D47" s="45"/>
      <c r="E47" s="54">
        <v>45</v>
      </c>
      <c r="F47" s="67"/>
      <c r="G47" s="74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1" ht="25" customHeight="1" thickBot="1" x14ac:dyDescent="0.5">
      <c r="A48" s="21">
        <v>38</v>
      </c>
      <c r="B48" s="51">
        <v>180209120004</v>
      </c>
      <c r="C48" s="52">
        <v>35</v>
      </c>
      <c r="D48" s="45"/>
      <c r="E48" s="54">
        <v>35</v>
      </c>
      <c r="F48" s="67"/>
      <c r="G48" s="7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1" ht="25" customHeight="1" thickBot="1" x14ac:dyDescent="0.5">
      <c r="A49" s="21">
        <v>39</v>
      </c>
      <c r="B49" s="51">
        <v>180209120005</v>
      </c>
      <c r="C49" s="52">
        <v>36</v>
      </c>
      <c r="D49" s="45"/>
      <c r="E49" s="54">
        <v>36</v>
      </c>
      <c r="F49" s="67"/>
      <c r="G49" s="7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1:21" ht="25" customHeight="1" thickBot="1" x14ac:dyDescent="0.5">
      <c r="A50" s="21">
        <v>40</v>
      </c>
      <c r="B50" s="51">
        <v>180209120006</v>
      </c>
      <c r="C50" s="52">
        <v>28</v>
      </c>
      <c r="D50" s="45"/>
      <c r="E50" s="54">
        <v>28</v>
      </c>
      <c r="F50" s="67"/>
      <c r="G50" s="74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1" ht="25" customHeight="1" thickBot="1" x14ac:dyDescent="0.5">
      <c r="A51" s="21">
        <v>41</v>
      </c>
      <c r="B51" s="51">
        <v>180209120007</v>
      </c>
      <c r="C51" s="52">
        <v>28</v>
      </c>
      <c r="D51" s="45"/>
      <c r="E51" s="54">
        <v>28</v>
      </c>
      <c r="F51" s="67"/>
      <c r="G51" s="74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1" ht="25" customHeight="1" thickBot="1" x14ac:dyDescent="0.5">
      <c r="A52" s="21">
        <v>42</v>
      </c>
      <c r="B52" s="51">
        <v>180209120008</v>
      </c>
      <c r="C52" s="52">
        <v>25</v>
      </c>
      <c r="D52" s="45"/>
      <c r="E52" s="54">
        <v>25</v>
      </c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1" ht="25" customHeight="1" thickBot="1" x14ac:dyDescent="0.5">
      <c r="A53" s="21">
        <v>43</v>
      </c>
      <c r="B53" s="51">
        <v>180209120009</v>
      </c>
      <c r="C53" s="52">
        <v>25</v>
      </c>
      <c r="D53" s="45"/>
      <c r="E53" s="54">
        <v>25</v>
      </c>
      <c r="F53" s="67"/>
    </row>
    <row r="54" spans="1:21" ht="25" customHeight="1" thickBot="1" x14ac:dyDescent="0.5">
      <c r="A54" s="21">
        <v>44</v>
      </c>
      <c r="B54" s="51">
        <v>180209120010</v>
      </c>
      <c r="C54" s="52">
        <v>25</v>
      </c>
      <c r="D54" s="45"/>
      <c r="E54" s="54">
        <v>25</v>
      </c>
      <c r="F54" s="67"/>
    </row>
    <row r="55" spans="1:21" ht="25" customHeight="1" thickBot="1" x14ac:dyDescent="0.5">
      <c r="A55" s="21">
        <v>45</v>
      </c>
      <c r="B55" s="51">
        <v>180209120011</v>
      </c>
      <c r="C55" s="52">
        <v>30</v>
      </c>
      <c r="D55" s="72"/>
      <c r="E55" s="54">
        <v>30</v>
      </c>
      <c r="F55" s="73"/>
      <c r="G55" s="74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1:21" ht="25" customHeight="1" thickBot="1" x14ac:dyDescent="0.5">
      <c r="A56" s="21">
        <v>46</v>
      </c>
      <c r="B56" s="51">
        <v>180209120012</v>
      </c>
      <c r="C56" s="52">
        <v>25</v>
      </c>
      <c r="D56" s="72"/>
      <c r="E56" s="54">
        <v>25</v>
      </c>
      <c r="F56" s="73"/>
      <c r="G56" s="74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1:21" ht="25" customHeight="1" thickBot="1" x14ac:dyDescent="0.5">
      <c r="A57" s="21">
        <v>47</v>
      </c>
      <c r="B57" s="51">
        <v>180209120013</v>
      </c>
      <c r="C57" s="52">
        <v>25</v>
      </c>
      <c r="D57" s="45"/>
      <c r="E57" s="54">
        <v>25</v>
      </c>
      <c r="F57" s="67"/>
      <c r="G57" s="74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1" ht="25" customHeight="1" thickBot="1" x14ac:dyDescent="0.5">
      <c r="A58" s="21">
        <v>48</v>
      </c>
      <c r="B58" s="51">
        <v>180209120014</v>
      </c>
      <c r="C58" s="52">
        <v>25</v>
      </c>
      <c r="D58" s="45"/>
      <c r="E58" s="54">
        <v>25</v>
      </c>
      <c r="F58" s="67"/>
      <c r="G58" s="74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1" ht="25" customHeight="1" thickBot="1" x14ac:dyDescent="0.5">
      <c r="A59" s="21">
        <v>49</v>
      </c>
      <c r="B59" s="51">
        <v>180209120015</v>
      </c>
      <c r="C59" s="52">
        <v>35</v>
      </c>
      <c r="D59" s="45"/>
      <c r="E59" s="54">
        <v>35</v>
      </c>
      <c r="F59" s="67"/>
      <c r="G59" s="74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1:21" ht="25" customHeight="1" thickBot="1" x14ac:dyDescent="0.5">
      <c r="A60" s="21">
        <v>50</v>
      </c>
      <c r="B60" s="51">
        <v>180209120016</v>
      </c>
      <c r="C60" s="52">
        <v>25</v>
      </c>
      <c r="D60" s="45"/>
      <c r="E60" s="54">
        <v>25</v>
      </c>
      <c r="F60" s="67"/>
      <c r="G60" s="74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1" ht="25" customHeight="1" thickBot="1" x14ac:dyDescent="0.5">
      <c r="A61" s="21">
        <v>51</v>
      </c>
      <c r="B61" s="51">
        <v>180209120017</v>
      </c>
      <c r="C61" s="52">
        <v>32</v>
      </c>
      <c r="D61" s="45"/>
      <c r="E61" s="54">
        <v>32</v>
      </c>
      <c r="F61" s="67"/>
      <c r="G61" s="74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1:21" ht="25" customHeight="1" thickBot="1" x14ac:dyDescent="0.5">
      <c r="A62" s="21">
        <v>52</v>
      </c>
      <c r="B62" s="51">
        <v>180209120019</v>
      </c>
      <c r="C62" s="52">
        <v>25</v>
      </c>
      <c r="D62" s="45"/>
      <c r="E62" s="54">
        <v>25</v>
      </c>
      <c r="F62" s="67"/>
      <c r="G62" s="74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1" ht="19" thickBot="1" x14ac:dyDescent="0.5">
      <c r="A63" s="21">
        <v>53</v>
      </c>
      <c r="B63" s="51">
        <v>180209120020</v>
      </c>
      <c r="C63" s="52">
        <v>25</v>
      </c>
      <c r="D63" s="75"/>
      <c r="E63" s="54">
        <v>25</v>
      </c>
      <c r="F63" s="75"/>
      <c r="G63" s="75"/>
      <c r="H63"/>
      <c r="I63"/>
      <c r="U63" s="76"/>
    </row>
    <row r="64" spans="1:21" ht="19" thickBot="1" x14ac:dyDescent="0.5">
      <c r="A64" s="21">
        <v>54</v>
      </c>
      <c r="B64" s="51">
        <v>180209120021</v>
      </c>
      <c r="C64" s="52">
        <v>43</v>
      </c>
      <c r="D64" s="77"/>
      <c r="E64" s="54">
        <v>43</v>
      </c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ht="19" thickBot="1" x14ac:dyDescent="0.5">
      <c r="A65" s="21">
        <v>55</v>
      </c>
      <c r="B65" s="51">
        <v>180209120022</v>
      </c>
      <c r="C65" s="52">
        <v>28</v>
      </c>
      <c r="D65" s="75"/>
      <c r="E65" s="54">
        <v>28</v>
      </c>
      <c r="F65" s="75"/>
      <c r="G65" s="75"/>
      <c r="H65"/>
      <c r="I65"/>
    </row>
    <row r="66" spans="1:21" ht="19" thickBot="1" x14ac:dyDescent="0.5">
      <c r="A66" s="21">
        <v>56</v>
      </c>
      <c r="B66" s="51">
        <v>180209120023</v>
      </c>
      <c r="C66" s="52">
        <v>25</v>
      </c>
      <c r="D66" s="75"/>
      <c r="E66" s="54">
        <v>25</v>
      </c>
      <c r="F66" s="75"/>
      <c r="G66" s="75"/>
      <c r="H66"/>
      <c r="I66"/>
    </row>
    <row r="67" spans="1:21" ht="19" thickBot="1" x14ac:dyDescent="0.5">
      <c r="A67" s="21">
        <v>57</v>
      </c>
      <c r="B67" s="51">
        <v>180209120024</v>
      </c>
      <c r="C67" s="52">
        <v>25</v>
      </c>
      <c r="D67" s="75"/>
      <c r="E67" s="54">
        <v>25</v>
      </c>
      <c r="F67" s="75"/>
      <c r="G67" s="75"/>
      <c r="H67"/>
      <c r="I67"/>
    </row>
    <row r="68" spans="1:21" ht="19" thickBot="1" x14ac:dyDescent="0.5">
      <c r="A68" s="21">
        <v>58</v>
      </c>
      <c r="B68" s="51">
        <v>180209120025</v>
      </c>
      <c r="C68" s="52">
        <v>35</v>
      </c>
      <c r="D68" s="75"/>
      <c r="E68" s="54">
        <v>35</v>
      </c>
      <c r="F68" s="75"/>
      <c r="G68" s="75"/>
      <c r="H68"/>
      <c r="I68"/>
    </row>
    <row r="69" spans="1:21" s="76" customFormat="1" ht="19" thickBot="1" x14ac:dyDescent="0.5">
      <c r="A69" s="21">
        <v>59</v>
      </c>
      <c r="B69" s="51">
        <v>180209120026</v>
      </c>
      <c r="C69" s="52">
        <v>38</v>
      </c>
      <c r="D69" s="75"/>
      <c r="E69" s="54">
        <v>38</v>
      </c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9" thickBot="1" x14ac:dyDescent="0.5">
      <c r="A70" s="21">
        <v>60</v>
      </c>
      <c r="B70" s="51">
        <v>180209120027</v>
      </c>
      <c r="C70" s="52">
        <v>25</v>
      </c>
      <c r="D70" s="75"/>
      <c r="E70" s="54">
        <v>25</v>
      </c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F450A-5E5A-4255-A784-83817698A0A3}">
  <dimension ref="A1:U75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85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86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69.230769230769226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25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47.115384615384613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44">
        <v>30</v>
      </c>
      <c r="D11" s="45">
        <f>COUNTIF(C11:C57,"&gt;="&amp;D10)</f>
        <v>36</v>
      </c>
      <c r="E11" s="46">
        <v>23</v>
      </c>
      <c r="F11" s="47">
        <f>COUNTIF(E11:E57,"&gt;="&amp;F10)</f>
        <v>13</v>
      </c>
      <c r="G11" s="48" t="s">
        <v>46</v>
      </c>
      <c r="H11" s="96">
        <v>3</v>
      </c>
      <c r="I11" s="97">
        <v>2</v>
      </c>
      <c r="J11" s="97">
        <v>2</v>
      </c>
      <c r="K11" s="97">
        <v>2</v>
      </c>
      <c r="L11" s="97">
        <v>3</v>
      </c>
      <c r="M11" s="97">
        <v>1</v>
      </c>
      <c r="N11" s="97">
        <v>3</v>
      </c>
      <c r="O11" s="97">
        <v>3</v>
      </c>
      <c r="P11" s="97">
        <v>1</v>
      </c>
      <c r="Q11" s="97">
        <v>2</v>
      </c>
      <c r="R11" s="97">
        <v>2</v>
      </c>
      <c r="S11" s="97">
        <v>3</v>
      </c>
      <c r="T11" s="97">
        <v>2</v>
      </c>
    </row>
    <row r="12" spans="1:21" ht="25" customHeight="1" thickBot="1" x14ac:dyDescent="0.5">
      <c r="A12" s="21">
        <v>2</v>
      </c>
      <c r="B12" s="51">
        <v>180409120002</v>
      </c>
      <c r="C12" s="52">
        <v>28</v>
      </c>
      <c r="D12" s="53">
        <f>(D11/52)*100</f>
        <v>69.230769230769226</v>
      </c>
      <c r="E12" s="54">
        <v>27</v>
      </c>
      <c r="F12" s="55">
        <f>(F11/52)*100</f>
        <v>25</v>
      </c>
      <c r="G12" s="48" t="s">
        <v>47</v>
      </c>
      <c r="H12" s="98">
        <v>3</v>
      </c>
      <c r="I12" s="99">
        <v>3</v>
      </c>
      <c r="J12" s="99">
        <v>3</v>
      </c>
      <c r="K12" s="99">
        <v>3</v>
      </c>
      <c r="L12" s="99">
        <v>3</v>
      </c>
      <c r="M12" s="99">
        <v>1</v>
      </c>
      <c r="N12" s="99">
        <v>3</v>
      </c>
      <c r="O12" s="99">
        <v>3</v>
      </c>
      <c r="P12" s="99">
        <v>1</v>
      </c>
      <c r="Q12" s="99">
        <v>2</v>
      </c>
      <c r="R12" s="99">
        <v>3</v>
      </c>
      <c r="S12" s="99">
        <v>3</v>
      </c>
      <c r="T12" s="99">
        <v>2</v>
      </c>
    </row>
    <row r="13" spans="1:21" ht="25" customHeight="1" thickBot="1" x14ac:dyDescent="0.5">
      <c r="A13" s="21">
        <v>3</v>
      </c>
      <c r="B13" s="51">
        <v>180409120004</v>
      </c>
      <c r="C13" s="52">
        <v>23</v>
      </c>
      <c r="D13" s="45"/>
      <c r="E13" s="54">
        <v>20</v>
      </c>
      <c r="F13" s="58"/>
      <c r="G13" s="48" t="s">
        <v>48</v>
      </c>
      <c r="H13" s="98">
        <v>3</v>
      </c>
      <c r="I13" s="99">
        <v>2</v>
      </c>
      <c r="J13" s="99">
        <v>3</v>
      </c>
      <c r="K13" s="99">
        <v>2</v>
      </c>
      <c r="L13" s="99">
        <v>1</v>
      </c>
      <c r="M13" s="99">
        <v>2</v>
      </c>
      <c r="N13" s="99">
        <v>1</v>
      </c>
      <c r="O13" s="99">
        <v>3</v>
      </c>
      <c r="P13" s="99">
        <v>1</v>
      </c>
      <c r="Q13" s="99">
        <v>2</v>
      </c>
      <c r="R13" s="99">
        <v>3</v>
      </c>
      <c r="S13" s="99">
        <v>1</v>
      </c>
      <c r="T13" s="99">
        <v>2</v>
      </c>
    </row>
    <row r="14" spans="1:21" ht="25" customHeight="1" thickBot="1" x14ac:dyDescent="0.5">
      <c r="A14" s="21">
        <v>4</v>
      </c>
      <c r="B14" s="51">
        <v>180409120005</v>
      </c>
      <c r="C14" s="52">
        <v>29</v>
      </c>
      <c r="D14" s="45"/>
      <c r="E14" s="54">
        <v>28</v>
      </c>
      <c r="F14" s="58"/>
      <c r="G14" s="59"/>
      <c r="H14" s="98">
        <v>3</v>
      </c>
      <c r="I14" s="99">
        <v>3</v>
      </c>
      <c r="J14" s="99">
        <v>2</v>
      </c>
      <c r="K14" s="99">
        <v>3</v>
      </c>
      <c r="L14" s="99">
        <v>3</v>
      </c>
      <c r="M14" s="99">
        <v>2</v>
      </c>
      <c r="N14" s="99">
        <v>3</v>
      </c>
      <c r="O14" s="99">
        <v>3</v>
      </c>
      <c r="P14" s="99">
        <v>2</v>
      </c>
      <c r="Q14" s="99">
        <v>3</v>
      </c>
      <c r="R14" s="99">
        <v>3</v>
      </c>
      <c r="S14" s="99">
        <v>3</v>
      </c>
      <c r="T14" s="99">
        <v>3</v>
      </c>
    </row>
    <row r="15" spans="1:21" ht="25" customHeight="1" thickBot="1" x14ac:dyDescent="0.5">
      <c r="A15" s="21">
        <v>5</v>
      </c>
      <c r="B15" s="51">
        <v>180409120006</v>
      </c>
      <c r="C15" s="52">
        <v>24</v>
      </c>
      <c r="D15" s="45"/>
      <c r="E15" s="54">
        <v>23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180409120009</v>
      </c>
      <c r="C16" s="52">
        <v>30</v>
      </c>
      <c r="D16" s="45"/>
      <c r="E16" s="54">
        <v>33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180409120010</v>
      </c>
      <c r="C17" s="52">
        <v>44</v>
      </c>
      <c r="D17" s="45"/>
      <c r="E17" s="54">
        <v>31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2.5</v>
      </c>
      <c r="J17" s="60">
        <f t="shared" si="0"/>
        <v>2.5</v>
      </c>
      <c r="K17" s="60">
        <f t="shared" si="0"/>
        <v>2.5</v>
      </c>
      <c r="L17" s="60">
        <f t="shared" si="0"/>
        <v>2.5</v>
      </c>
      <c r="M17" s="60">
        <f t="shared" si="0"/>
        <v>1.5</v>
      </c>
      <c r="N17" s="60">
        <f t="shared" si="0"/>
        <v>2.5</v>
      </c>
      <c r="O17" s="60">
        <f t="shared" si="0"/>
        <v>3</v>
      </c>
      <c r="P17" s="60">
        <f t="shared" si="0"/>
        <v>1.25</v>
      </c>
      <c r="Q17" s="60">
        <f t="shared" si="0"/>
        <v>2.25</v>
      </c>
      <c r="R17" s="60">
        <f t="shared" si="0"/>
        <v>2.75</v>
      </c>
      <c r="S17" s="60">
        <f t="shared" si="0"/>
        <v>2.5</v>
      </c>
      <c r="T17" s="60">
        <f t="shared" si="0"/>
        <v>2.25</v>
      </c>
    </row>
    <row r="18" spans="1:20" ht="38" customHeight="1" thickBot="1" x14ac:dyDescent="0.5">
      <c r="A18" s="21">
        <v>8</v>
      </c>
      <c r="B18" s="51">
        <v>180409120012</v>
      </c>
      <c r="C18" s="52">
        <v>34</v>
      </c>
      <c r="D18" s="45"/>
      <c r="E18" s="54">
        <v>28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1.827</v>
      </c>
      <c r="J18" s="64">
        <f t="shared" si="1"/>
        <v>1.827</v>
      </c>
      <c r="K18" s="64">
        <f t="shared" si="1"/>
        <v>1.827</v>
      </c>
      <c r="L18" s="64">
        <f t="shared" si="1"/>
        <v>1.827</v>
      </c>
      <c r="M18" s="64">
        <f t="shared" si="1"/>
        <v>1.0962000000000001</v>
      </c>
      <c r="N18" s="64">
        <f t="shared" si="1"/>
        <v>1.827</v>
      </c>
      <c r="O18" s="64">
        <f t="shared" si="1"/>
        <v>2.1924000000000001</v>
      </c>
      <c r="P18" s="64">
        <f t="shared" si="1"/>
        <v>0.91349999999999998</v>
      </c>
      <c r="Q18" s="64">
        <f t="shared" si="1"/>
        <v>1.6443000000000001</v>
      </c>
      <c r="R18" s="64">
        <f t="shared" si="1"/>
        <v>2.0097</v>
      </c>
      <c r="S18" s="64">
        <f t="shared" si="1"/>
        <v>1.827</v>
      </c>
      <c r="T18" s="64">
        <f t="shared" si="1"/>
        <v>1.6443000000000001</v>
      </c>
    </row>
    <row r="19" spans="1:20" ht="25" customHeight="1" thickBot="1" x14ac:dyDescent="0.5">
      <c r="A19" s="21">
        <v>9</v>
      </c>
      <c r="B19" s="51">
        <v>180409120013</v>
      </c>
      <c r="C19" s="52">
        <v>31</v>
      </c>
      <c r="D19" s="45"/>
      <c r="E19" s="54">
        <v>31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180409120014</v>
      </c>
      <c r="C20" s="52">
        <v>23</v>
      </c>
      <c r="D20" s="45"/>
      <c r="E20" s="54">
        <v>26</v>
      </c>
      <c r="F20" s="45"/>
    </row>
    <row r="21" spans="1:20" ht="25" customHeight="1" thickBot="1" x14ac:dyDescent="0.5">
      <c r="A21" s="21">
        <v>11</v>
      </c>
      <c r="B21" s="51">
        <v>180409120015</v>
      </c>
      <c r="C21" s="52">
        <v>40</v>
      </c>
      <c r="D21" s="45"/>
      <c r="E21" s="54">
        <v>30</v>
      </c>
      <c r="F21" s="67"/>
    </row>
    <row r="22" spans="1:20" ht="25" customHeight="1" thickBot="1" x14ac:dyDescent="0.5">
      <c r="A22" s="21">
        <v>12</v>
      </c>
      <c r="B22" s="51">
        <v>180409120018</v>
      </c>
      <c r="C22" s="52">
        <v>33</v>
      </c>
      <c r="D22" s="45"/>
      <c r="E22" s="54">
        <v>30</v>
      </c>
      <c r="F22" s="67"/>
    </row>
    <row r="23" spans="1:20" ht="25" customHeight="1" thickBot="1" x14ac:dyDescent="0.5">
      <c r="A23" s="21">
        <v>13</v>
      </c>
      <c r="B23" s="51">
        <v>180409120020</v>
      </c>
      <c r="C23" s="52">
        <v>23</v>
      </c>
      <c r="D23" s="45"/>
      <c r="E23" s="54">
        <v>30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180409120021</v>
      </c>
      <c r="C24" s="52">
        <v>21</v>
      </c>
      <c r="D24" s="45"/>
      <c r="E24" s="54">
        <v>29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180409120022</v>
      </c>
      <c r="C25" s="52">
        <v>20</v>
      </c>
      <c r="D25" s="45"/>
      <c r="E25" s="54">
        <v>23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180409120023</v>
      </c>
      <c r="C26" s="52">
        <v>14</v>
      </c>
      <c r="D26" s="45"/>
      <c r="E26" s="54">
        <v>24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180409120024</v>
      </c>
      <c r="C27" s="52">
        <v>15</v>
      </c>
      <c r="D27" s="45"/>
      <c r="E27" s="54">
        <v>26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180409120025</v>
      </c>
      <c r="C28" s="52">
        <v>28</v>
      </c>
      <c r="D28" s="72"/>
      <c r="E28" s="54">
        <v>26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180409120027</v>
      </c>
      <c r="C29" s="52">
        <v>18</v>
      </c>
      <c r="D29" s="45"/>
      <c r="E29" s="54">
        <v>22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180409120028</v>
      </c>
      <c r="C30" s="52">
        <v>19</v>
      </c>
      <c r="D30" s="45"/>
      <c r="E30" s="54">
        <v>28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180409120033</v>
      </c>
      <c r="C31" s="52">
        <v>23</v>
      </c>
      <c r="D31" s="45"/>
      <c r="E31" s="54">
        <v>30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180409120037</v>
      </c>
      <c r="C32" s="52">
        <v>29</v>
      </c>
      <c r="D32" s="45"/>
      <c r="E32" s="54">
        <v>15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180409120041</v>
      </c>
      <c r="C33" s="52">
        <v>34</v>
      </c>
      <c r="D33" s="45"/>
      <c r="E33" s="54">
        <v>31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180209120001</v>
      </c>
      <c r="C34" s="52">
        <v>40</v>
      </c>
      <c r="D34" s="45"/>
      <c r="E34" s="54">
        <v>13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180209120002</v>
      </c>
      <c r="C35" s="52">
        <v>41</v>
      </c>
      <c r="D35" s="45"/>
      <c r="E35" s="54">
        <v>20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180209120003</v>
      </c>
      <c r="C36" s="52">
        <v>48</v>
      </c>
      <c r="D36" s="45"/>
      <c r="E36" s="54">
        <v>23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180209120004</v>
      </c>
      <c r="C37" s="52">
        <v>40</v>
      </c>
      <c r="D37" s="45"/>
      <c r="E37" s="54">
        <v>17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51">
        <v>180209120005</v>
      </c>
      <c r="C38" s="52">
        <v>40</v>
      </c>
      <c r="D38" s="45"/>
      <c r="E38" s="54">
        <v>22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51">
        <v>180209120006</v>
      </c>
      <c r="C39" s="52">
        <v>41</v>
      </c>
      <c r="D39" s="45"/>
      <c r="E39" s="54">
        <v>19</v>
      </c>
      <c r="F39" s="67"/>
    </row>
    <row r="40" spans="1:21" ht="25" customHeight="1" thickBot="1" x14ac:dyDescent="0.5">
      <c r="A40" s="21">
        <v>30</v>
      </c>
      <c r="B40" s="51">
        <v>180209120007</v>
      </c>
      <c r="C40" s="52">
        <v>40</v>
      </c>
      <c r="D40" s="45"/>
      <c r="E40" s="54">
        <v>23</v>
      </c>
      <c r="F40" s="67"/>
    </row>
    <row r="41" spans="1:21" ht="25" customHeight="1" thickBot="1" x14ac:dyDescent="0.5">
      <c r="A41" s="21">
        <v>31</v>
      </c>
      <c r="B41" s="51">
        <v>180209120009</v>
      </c>
      <c r="C41" s="52">
        <v>48</v>
      </c>
      <c r="D41" s="45"/>
      <c r="E41" s="54">
        <v>23</v>
      </c>
      <c r="F41" s="67"/>
      <c r="G41" s="7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1" ht="25" customHeight="1" thickBot="1" x14ac:dyDescent="0.5">
      <c r="A42" s="21">
        <v>32</v>
      </c>
      <c r="B42" s="51">
        <v>180209120010</v>
      </c>
      <c r="C42" s="52">
        <v>40</v>
      </c>
      <c r="D42" s="45"/>
      <c r="E42" s="54">
        <v>16</v>
      </c>
      <c r="F42" s="67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1" ht="25" customHeight="1" thickBot="1" x14ac:dyDescent="0.5">
      <c r="A43" s="21">
        <v>33</v>
      </c>
      <c r="B43" s="51">
        <v>180209120011</v>
      </c>
      <c r="C43" s="52">
        <v>41</v>
      </c>
      <c r="D43" s="45"/>
      <c r="E43" s="54">
        <v>18</v>
      </c>
      <c r="F43" s="67"/>
      <c r="G43" s="7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1" ht="25" customHeight="1" thickBot="1" x14ac:dyDescent="0.5">
      <c r="A44" s="21">
        <v>34</v>
      </c>
      <c r="B44" s="51">
        <v>180209120012</v>
      </c>
      <c r="C44" s="52">
        <v>41</v>
      </c>
      <c r="D44" s="45"/>
      <c r="E44" s="54">
        <v>25</v>
      </c>
      <c r="F44" s="67"/>
      <c r="G44" s="7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25" customHeight="1" thickBot="1" x14ac:dyDescent="0.5">
      <c r="A45" s="21">
        <v>35</v>
      </c>
      <c r="B45" s="51">
        <v>180209120013</v>
      </c>
      <c r="C45" s="52">
        <v>43</v>
      </c>
      <c r="D45" s="45"/>
      <c r="E45" s="54">
        <v>17</v>
      </c>
      <c r="F45" s="67"/>
      <c r="G45" s="7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ht="25" customHeight="1" thickBot="1" x14ac:dyDescent="0.5">
      <c r="A46" s="21">
        <v>36</v>
      </c>
      <c r="B46" s="51">
        <v>180209120014</v>
      </c>
      <c r="C46" s="52">
        <v>39</v>
      </c>
      <c r="D46" s="45"/>
      <c r="E46" s="54">
        <v>13</v>
      </c>
      <c r="F46" s="67"/>
      <c r="G46" s="7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1" ht="25" customHeight="1" thickBot="1" x14ac:dyDescent="0.5">
      <c r="A47" s="21">
        <v>37</v>
      </c>
      <c r="B47" s="51">
        <v>180209120015</v>
      </c>
      <c r="C47" s="52">
        <v>40</v>
      </c>
      <c r="D47" s="45"/>
      <c r="E47" s="54">
        <v>22</v>
      </c>
      <c r="F47" s="67"/>
      <c r="G47" s="74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1" ht="25" customHeight="1" thickBot="1" x14ac:dyDescent="0.5">
      <c r="A48" s="21">
        <v>38</v>
      </c>
      <c r="B48" s="51">
        <v>180209120016</v>
      </c>
      <c r="C48" s="52">
        <v>40</v>
      </c>
      <c r="D48" s="45"/>
      <c r="E48" s="54">
        <v>21</v>
      </c>
      <c r="F48" s="67"/>
      <c r="G48" s="7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1" ht="25" customHeight="1" thickBot="1" x14ac:dyDescent="0.5">
      <c r="A49" s="21">
        <v>39</v>
      </c>
      <c r="B49" s="51">
        <v>180209120017</v>
      </c>
      <c r="C49" s="52">
        <v>38</v>
      </c>
      <c r="D49" s="45"/>
      <c r="E49" s="54">
        <v>11</v>
      </c>
      <c r="F49" s="67"/>
      <c r="G49" s="7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1:21" ht="25" customHeight="1" thickBot="1" x14ac:dyDescent="0.5">
      <c r="A50" s="21">
        <v>40</v>
      </c>
      <c r="B50" s="51">
        <v>180209120018</v>
      </c>
      <c r="C50" s="52">
        <v>38</v>
      </c>
      <c r="D50" s="45"/>
      <c r="E50" s="54">
        <v>18</v>
      </c>
      <c r="F50" s="67"/>
      <c r="G50" s="74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1" ht="25" customHeight="1" thickBot="1" x14ac:dyDescent="0.5">
      <c r="A51" s="21">
        <v>41</v>
      </c>
      <c r="B51" s="51">
        <v>180209120020</v>
      </c>
      <c r="C51" s="52">
        <v>40</v>
      </c>
      <c r="D51" s="45"/>
      <c r="E51" s="54">
        <v>8</v>
      </c>
      <c r="F51" s="67"/>
      <c r="G51" s="74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1" ht="25" customHeight="1" thickBot="1" x14ac:dyDescent="0.5">
      <c r="A52" s="21">
        <v>42</v>
      </c>
      <c r="B52" s="51">
        <v>180209120021</v>
      </c>
      <c r="C52" s="52">
        <v>39</v>
      </c>
      <c r="D52" s="45"/>
      <c r="E52" s="54">
        <v>18</v>
      </c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1" ht="25" customHeight="1" thickBot="1" x14ac:dyDescent="0.5">
      <c r="A53" s="21">
        <v>43</v>
      </c>
      <c r="B53" s="51">
        <v>180209120022</v>
      </c>
      <c r="C53" s="52">
        <v>40</v>
      </c>
      <c r="D53" s="45"/>
      <c r="E53" s="54">
        <v>24</v>
      </c>
      <c r="F53" s="67"/>
    </row>
    <row r="54" spans="1:21" ht="25" customHeight="1" thickBot="1" x14ac:dyDescent="0.5">
      <c r="A54" s="21">
        <v>44</v>
      </c>
      <c r="B54" s="51">
        <v>180209120023</v>
      </c>
      <c r="C54" s="52">
        <v>31</v>
      </c>
      <c r="D54" s="45"/>
      <c r="E54" s="54">
        <v>23</v>
      </c>
      <c r="F54" s="67"/>
    </row>
    <row r="55" spans="1:21" ht="25" customHeight="1" thickBot="1" x14ac:dyDescent="0.5">
      <c r="A55" s="21">
        <v>45</v>
      </c>
      <c r="B55" s="51">
        <v>180209120025</v>
      </c>
      <c r="C55" s="52">
        <v>48</v>
      </c>
      <c r="D55" s="72"/>
      <c r="E55" s="54">
        <v>28</v>
      </c>
      <c r="F55" s="73"/>
      <c r="G55" s="74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1:21" ht="25" customHeight="1" thickBot="1" x14ac:dyDescent="0.5">
      <c r="A56" s="21">
        <v>46</v>
      </c>
      <c r="B56" s="51">
        <v>180209120026</v>
      </c>
      <c r="C56" s="52">
        <v>44</v>
      </c>
      <c r="D56" s="72"/>
      <c r="E56" s="54">
        <v>21</v>
      </c>
      <c r="F56" s="73"/>
      <c r="G56" s="74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1:21" ht="25" customHeight="1" thickBot="1" x14ac:dyDescent="0.5">
      <c r="A57" s="21">
        <v>47</v>
      </c>
      <c r="B57" s="51">
        <v>180209120027</v>
      </c>
      <c r="C57" s="52">
        <v>38</v>
      </c>
      <c r="D57" s="45"/>
      <c r="E57" s="54">
        <v>15</v>
      </c>
      <c r="F57" s="67"/>
      <c r="G57" s="74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1" x14ac:dyDescent="0.45">
      <c r="A58" s="21">
        <v>80</v>
      </c>
      <c r="B58" s="75"/>
      <c r="C58" s="75"/>
      <c r="D58" s="75"/>
      <c r="E58" s="75"/>
      <c r="F58" s="75"/>
      <c r="G58" s="75"/>
      <c r="H58"/>
      <c r="I58"/>
    </row>
    <row r="59" spans="1:21" x14ac:dyDescent="0.45">
      <c r="A59" s="21">
        <v>81</v>
      </c>
      <c r="B59" s="75"/>
      <c r="C59" s="75"/>
      <c r="D59" s="75"/>
      <c r="E59" s="75"/>
      <c r="F59" s="75"/>
      <c r="G59" s="75"/>
      <c r="H59"/>
      <c r="I59"/>
    </row>
    <row r="60" spans="1:21" x14ac:dyDescent="0.45">
      <c r="A60" s="21">
        <v>82</v>
      </c>
      <c r="B60" s="75"/>
      <c r="C60" s="75"/>
      <c r="D60" s="75"/>
      <c r="E60" s="75"/>
      <c r="F60" s="75"/>
      <c r="G60" s="75"/>
      <c r="H60"/>
      <c r="I60"/>
    </row>
    <row r="61" spans="1:21" x14ac:dyDescent="0.45">
      <c r="A61" s="21">
        <v>83</v>
      </c>
      <c r="B61" s="75"/>
      <c r="C61" s="75"/>
      <c r="D61" s="75"/>
      <c r="E61" s="75"/>
      <c r="F61" s="75"/>
      <c r="G61" s="75"/>
      <c r="H61"/>
      <c r="I61"/>
    </row>
    <row r="62" spans="1:21" s="76" customFormat="1" x14ac:dyDescent="0.45">
      <c r="A62" s="21">
        <v>84</v>
      </c>
      <c r="B62" s="75"/>
      <c r="C62" s="75"/>
      <c r="D62" s="75"/>
      <c r="E62" s="75"/>
      <c r="F62" s="75"/>
      <c r="G62" s="75"/>
      <c r="H62"/>
      <c r="I6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x14ac:dyDescent="0.45">
      <c r="A63" s="21">
        <v>85</v>
      </c>
      <c r="B63" s="75"/>
      <c r="C63" s="75"/>
      <c r="D63" s="75"/>
      <c r="E63" s="75"/>
      <c r="F63" s="75"/>
      <c r="G63" s="75"/>
      <c r="H63"/>
      <c r="I63"/>
      <c r="U63" s="76"/>
    </row>
    <row r="64" spans="1:21" x14ac:dyDescent="0.45">
      <c r="A64" s="21">
        <v>86</v>
      </c>
      <c r="B64" s="75"/>
      <c r="C64" s="75"/>
      <c r="D64" s="75"/>
      <c r="E64" s="75"/>
      <c r="F64" s="75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87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88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89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90</v>
      </c>
      <c r="B68" s="75"/>
      <c r="C68" s="75"/>
      <c r="D68" s="75"/>
      <c r="E68" s="75"/>
      <c r="F68" s="75"/>
      <c r="G68" s="75"/>
      <c r="H68"/>
      <c r="I68"/>
    </row>
    <row r="69" spans="1:21" x14ac:dyDescent="0.45">
      <c r="A69" s="21">
        <v>91</v>
      </c>
      <c r="B69" s="75"/>
      <c r="C69" s="75"/>
      <c r="D69" s="75"/>
      <c r="E69" s="75"/>
      <c r="F69" s="75"/>
      <c r="G69" s="75"/>
      <c r="H69"/>
      <c r="I69"/>
    </row>
    <row r="70" spans="1:21" s="76" customFormat="1" x14ac:dyDescent="0.45">
      <c r="A70" s="21">
        <v>92</v>
      </c>
      <c r="B70" s="75"/>
      <c r="C70" s="75"/>
      <c r="D70" s="75"/>
      <c r="E70" s="75"/>
      <c r="F70" s="75"/>
      <c r="G70" s="75"/>
      <c r="H70"/>
      <c r="I7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x14ac:dyDescent="0.45">
      <c r="A71" s="21">
        <v>93</v>
      </c>
      <c r="B71" s="75"/>
      <c r="C71" s="75"/>
      <c r="D71" s="75"/>
      <c r="E71" s="75"/>
      <c r="F71" s="75"/>
      <c r="G71" s="75"/>
      <c r="H71"/>
      <c r="I71"/>
      <c r="U71" s="76"/>
    </row>
    <row r="72" spans="1:21" x14ac:dyDescent="0.45">
      <c r="A72" s="21">
        <v>94</v>
      </c>
      <c r="B72" s="75"/>
      <c r="C72" s="75"/>
      <c r="D72" s="75"/>
      <c r="E72" s="75"/>
      <c r="F72" s="75"/>
      <c r="G72" s="75"/>
      <c r="H72"/>
      <c r="I72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</row>
    <row r="73" spans="1:21" x14ac:dyDescent="0.45">
      <c r="A73" s="21">
        <v>95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96</v>
      </c>
      <c r="G74" s="75"/>
      <c r="H74"/>
      <c r="I74"/>
    </row>
    <row r="75" spans="1:21" x14ac:dyDescent="0.45">
      <c r="A75" s="21">
        <v>97</v>
      </c>
      <c r="H75"/>
      <c r="I75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75FD5-CDEC-4BF8-A459-CC8DB6BB2BE8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51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52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55.102040816326522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28.571428571428569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41.836734693877546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44">
        <v>39</v>
      </c>
      <c r="D11" s="45">
        <f>COUNTIF(C11:C40,"&gt;="&amp;D10)</f>
        <v>27</v>
      </c>
      <c r="E11" s="46">
        <v>28</v>
      </c>
      <c r="F11" s="47">
        <f>COUNTIF(E11:E40,"&gt;="&amp;F10)</f>
        <v>14</v>
      </c>
      <c r="G11" s="48" t="s">
        <v>46</v>
      </c>
      <c r="H11" s="49">
        <v>3</v>
      </c>
      <c r="I11" s="50">
        <v>2</v>
      </c>
      <c r="J11" s="50">
        <v>3</v>
      </c>
      <c r="K11" s="50">
        <v>3</v>
      </c>
      <c r="L11" s="50">
        <v>1</v>
      </c>
      <c r="M11" s="50">
        <v>1</v>
      </c>
      <c r="N11" s="50">
        <v>3</v>
      </c>
      <c r="O11" s="50">
        <v>3</v>
      </c>
      <c r="P11" s="50">
        <v>1</v>
      </c>
      <c r="Q11" s="50">
        <v>1</v>
      </c>
      <c r="R11" s="50">
        <v>3</v>
      </c>
      <c r="S11" s="50">
        <v>3</v>
      </c>
      <c r="T11" s="50">
        <v>1</v>
      </c>
    </row>
    <row r="12" spans="1:21" ht="25" customHeight="1" thickBot="1" x14ac:dyDescent="0.5">
      <c r="A12" s="21">
        <v>2</v>
      </c>
      <c r="B12" s="51">
        <v>180409120002</v>
      </c>
      <c r="C12" s="52">
        <v>35</v>
      </c>
      <c r="D12" s="53">
        <f>(D11/49)*100</f>
        <v>55.102040816326522</v>
      </c>
      <c r="E12" s="54">
        <v>26</v>
      </c>
      <c r="F12" s="55">
        <f>(F11/49)*100</f>
        <v>28.571428571428569</v>
      </c>
      <c r="G12" s="48" t="s">
        <v>47</v>
      </c>
      <c r="H12" s="56">
        <v>3</v>
      </c>
      <c r="I12" s="57">
        <v>3</v>
      </c>
      <c r="J12" s="57">
        <v>2</v>
      </c>
      <c r="K12" s="57">
        <v>2</v>
      </c>
      <c r="L12" s="57">
        <v>2</v>
      </c>
      <c r="M12" s="57">
        <v>1</v>
      </c>
      <c r="N12" s="57">
        <v>1</v>
      </c>
      <c r="O12" s="57">
        <v>2</v>
      </c>
      <c r="P12" s="57">
        <v>1</v>
      </c>
      <c r="Q12" s="57">
        <v>2</v>
      </c>
      <c r="R12" s="57">
        <v>3</v>
      </c>
      <c r="S12" s="57">
        <v>1</v>
      </c>
      <c r="T12" s="57">
        <v>2</v>
      </c>
    </row>
    <row r="13" spans="1:21" ht="25" customHeight="1" thickBot="1" x14ac:dyDescent="0.5">
      <c r="A13" s="21">
        <v>3</v>
      </c>
      <c r="B13" s="51">
        <v>180409120004</v>
      </c>
      <c r="C13" s="52">
        <v>26</v>
      </c>
      <c r="D13" s="45"/>
      <c r="E13" s="54">
        <v>23</v>
      </c>
      <c r="F13" s="58"/>
      <c r="G13" s="48" t="s">
        <v>48</v>
      </c>
      <c r="H13" s="56">
        <v>3</v>
      </c>
      <c r="I13" s="57">
        <v>3</v>
      </c>
      <c r="J13" s="57">
        <v>3</v>
      </c>
      <c r="K13" s="57">
        <v>3</v>
      </c>
      <c r="L13" s="57">
        <v>2</v>
      </c>
      <c r="M13" s="57">
        <v>2</v>
      </c>
      <c r="N13" s="57">
        <v>3</v>
      </c>
      <c r="O13" s="57">
        <v>3</v>
      </c>
      <c r="P13" s="57">
        <v>2</v>
      </c>
      <c r="Q13" s="57">
        <v>2</v>
      </c>
      <c r="R13" s="57">
        <v>3</v>
      </c>
      <c r="S13" s="57">
        <v>3</v>
      </c>
      <c r="T13" s="57">
        <v>2</v>
      </c>
    </row>
    <row r="14" spans="1:21" ht="25" customHeight="1" thickBot="1" x14ac:dyDescent="0.5">
      <c r="A14" s="21">
        <v>4</v>
      </c>
      <c r="B14" s="51">
        <v>180409120005</v>
      </c>
      <c r="C14" s="52">
        <v>34</v>
      </c>
      <c r="D14" s="45"/>
      <c r="E14" s="54">
        <v>33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51">
        <v>180409120006</v>
      </c>
      <c r="C15" s="52">
        <v>38</v>
      </c>
      <c r="D15" s="45"/>
      <c r="E15" s="54">
        <v>23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180409120009</v>
      </c>
      <c r="C16" s="52">
        <v>43</v>
      </c>
      <c r="D16" s="45"/>
      <c r="E16" s="54">
        <v>33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180409120010</v>
      </c>
      <c r="C17" s="52">
        <v>39</v>
      </c>
      <c r="D17" s="45"/>
      <c r="E17" s="54">
        <v>32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2.6666666666666665</v>
      </c>
      <c r="J17" s="60">
        <f t="shared" si="0"/>
        <v>2.6666666666666665</v>
      </c>
      <c r="K17" s="60">
        <f t="shared" si="0"/>
        <v>2.6666666666666665</v>
      </c>
      <c r="L17" s="60">
        <f t="shared" si="0"/>
        <v>1.6666666666666667</v>
      </c>
      <c r="M17" s="60">
        <f t="shared" si="0"/>
        <v>1.3333333333333333</v>
      </c>
      <c r="N17" s="60">
        <f t="shared" si="0"/>
        <v>2.3333333333333335</v>
      </c>
      <c r="O17" s="60">
        <f t="shared" si="0"/>
        <v>2.6666666666666665</v>
      </c>
      <c r="P17" s="60">
        <f t="shared" si="0"/>
        <v>1.3333333333333333</v>
      </c>
      <c r="Q17" s="60">
        <f t="shared" si="0"/>
        <v>1.6666666666666667</v>
      </c>
      <c r="R17" s="60">
        <f t="shared" si="0"/>
        <v>3</v>
      </c>
      <c r="S17" s="60">
        <f t="shared" si="0"/>
        <v>2.3333333333333335</v>
      </c>
      <c r="T17" s="60">
        <f t="shared" si="0"/>
        <v>1.6666666666666667</v>
      </c>
    </row>
    <row r="18" spans="1:20" ht="38" customHeight="1" thickBot="1" x14ac:dyDescent="0.5">
      <c r="A18" s="21">
        <v>8</v>
      </c>
      <c r="B18" s="51">
        <v>180409120011</v>
      </c>
      <c r="C18" s="52">
        <v>28</v>
      </c>
      <c r="D18" s="45"/>
      <c r="E18" s="54">
        <v>17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1.9487999999999999</v>
      </c>
      <c r="J18" s="64">
        <f t="shared" si="1"/>
        <v>1.9487999999999999</v>
      </c>
      <c r="K18" s="64">
        <f t="shared" si="1"/>
        <v>1.9487999999999999</v>
      </c>
      <c r="L18" s="64">
        <f t="shared" si="1"/>
        <v>1.218</v>
      </c>
      <c r="M18" s="64">
        <f t="shared" si="1"/>
        <v>0.97439999999999993</v>
      </c>
      <c r="N18" s="64">
        <f t="shared" si="1"/>
        <v>1.7052</v>
      </c>
      <c r="O18" s="64">
        <f t="shared" si="1"/>
        <v>1.9487999999999999</v>
      </c>
      <c r="P18" s="64">
        <f t="shared" si="1"/>
        <v>0.97439999999999993</v>
      </c>
      <c r="Q18" s="64">
        <f t="shared" si="1"/>
        <v>1.218</v>
      </c>
      <c r="R18" s="64">
        <f t="shared" si="1"/>
        <v>2.1924000000000001</v>
      </c>
      <c r="S18" s="64">
        <f t="shared" si="1"/>
        <v>1.7052</v>
      </c>
      <c r="T18" s="64">
        <f t="shared" si="1"/>
        <v>1.218</v>
      </c>
    </row>
    <row r="19" spans="1:20" ht="25" customHeight="1" thickBot="1" x14ac:dyDescent="0.5">
      <c r="A19" s="21">
        <v>9</v>
      </c>
      <c r="B19" s="51">
        <v>180409120012</v>
      </c>
      <c r="C19" s="52">
        <v>39</v>
      </c>
      <c r="D19" s="45"/>
      <c r="E19" s="54">
        <v>27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180409120013</v>
      </c>
      <c r="C20" s="52">
        <v>39</v>
      </c>
      <c r="D20" s="45"/>
      <c r="E20" s="54">
        <v>35</v>
      </c>
      <c r="F20" s="45"/>
    </row>
    <row r="21" spans="1:20" ht="25" customHeight="1" thickBot="1" x14ac:dyDescent="0.5">
      <c r="A21" s="21">
        <v>11</v>
      </c>
      <c r="B21" s="51">
        <v>180409120014</v>
      </c>
      <c r="C21" s="52">
        <v>41</v>
      </c>
      <c r="D21" s="45"/>
      <c r="E21" s="54">
        <v>28</v>
      </c>
      <c r="F21" s="67"/>
    </row>
    <row r="22" spans="1:20" ht="25" customHeight="1" thickBot="1" x14ac:dyDescent="0.5">
      <c r="A22" s="21">
        <v>12</v>
      </c>
      <c r="B22" s="51">
        <v>180409120015</v>
      </c>
      <c r="C22" s="52">
        <v>41</v>
      </c>
      <c r="D22" s="45"/>
      <c r="E22" s="54">
        <v>31</v>
      </c>
      <c r="F22" s="67"/>
    </row>
    <row r="23" spans="1:20" ht="25" customHeight="1" thickBot="1" x14ac:dyDescent="0.5">
      <c r="A23" s="21">
        <v>13</v>
      </c>
      <c r="B23" s="51">
        <v>180409120018</v>
      </c>
      <c r="C23" s="52">
        <v>39</v>
      </c>
      <c r="D23" s="45"/>
      <c r="E23" s="54">
        <v>33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180409120020</v>
      </c>
      <c r="C24" s="52">
        <v>33</v>
      </c>
      <c r="D24" s="45"/>
      <c r="E24" s="54">
        <v>35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180409120021</v>
      </c>
      <c r="C25" s="52">
        <v>36</v>
      </c>
      <c r="D25" s="45"/>
      <c r="E25" s="54">
        <v>23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180409120022</v>
      </c>
      <c r="C26" s="52">
        <v>38</v>
      </c>
      <c r="D26" s="45"/>
      <c r="E26" s="54">
        <v>28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180409120023</v>
      </c>
      <c r="C27" s="52">
        <v>38</v>
      </c>
      <c r="D27" s="45"/>
      <c r="E27" s="54">
        <v>15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180409120024</v>
      </c>
      <c r="C28" s="52">
        <v>25</v>
      </c>
      <c r="D28" s="72"/>
      <c r="E28" s="54">
        <v>23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180409120025</v>
      </c>
      <c r="C29" s="52">
        <v>31</v>
      </c>
      <c r="D29" s="45"/>
      <c r="E29" s="54">
        <v>28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180409120027</v>
      </c>
      <c r="C30" s="52">
        <v>34</v>
      </c>
      <c r="D30" s="45"/>
      <c r="E30" s="54">
        <v>23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180409120028</v>
      </c>
      <c r="C31" s="52">
        <v>35</v>
      </c>
      <c r="D31" s="45"/>
      <c r="E31" s="54">
        <v>32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180409120032</v>
      </c>
      <c r="C32" s="52">
        <v>18</v>
      </c>
      <c r="D32" s="45"/>
      <c r="E32" s="54">
        <v>24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180409120033</v>
      </c>
      <c r="C33" s="52">
        <v>28</v>
      </c>
      <c r="D33" s="45"/>
      <c r="E33" s="54">
        <v>23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180409120037</v>
      </c>
      <c r="C34" s="52">
        <v>39</v>
      </c>
      <c r="D34" s="45"/>
      <c r="E34" s="54">
        <v>23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180409120041</v>
      </c>
      <c r="C35" s="52">
        <v>41</v>
      </c>
      <c r="D35" s="45"/>
      <c r="E35" s="54">
        <v>30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180209120001</v>
      </c>
      <c r="C36" s="52">
        <v>38</v>
      </c>
      <c r="D36" s="45"/>
      <c r="E36" s="54">
        <v>15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180209120002</v>
      </c>
      <c r="C37" s="52">
        <v>41</v>
      </c>
      <c r="D37" s="45"/>
      <c r="E37" s="54">
        <v>29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51">
        <v>180209120003</v>
      </c>
      <c r="C38" s="52">
        <v>44</v>
      </c>
      <c r="D38" s="45"/>
      <c r="E38" s="54">
        <v>21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51">
        <v>180209120004</v>
      </c>
      <c r="C39" s="52">
        <v>38</v>
      </c>
      <c r="D39" s="45"/>
      <c r="E39" s="54">
        <v>24</v>
      </c>
      <c r="F39" s="67"/>
    </row>
    <row r="40" spans="1:21" ht="25" customHeight="1" thickBot="1" x14ac:dyDescent="0.5">
      <c r="A40" s="21">
        <v>30</v>
      </c>
      <c r="B40" s="51">
        <v>180209120005</v>
      </c>
      <c r="C40" s="52">
        <v>43</v>
      </c>
      <c r="D40" s="45"/>
      <c r="E40" s="54">
        <v>27</v>
      </c>
      <c r="F40" s="67"/>
    </row>
    <row r="41" spans="1:21" ht="25" customHeight="1" thickBot="1" x14ac:dyDescent="0.5">
      <c r="A41" s="21">
        <v>31</v>
      </c>
      <c r="B41" s="51">
        <v>180209120006</v>
      </c>
      <c r="C41" s="52">
        <v>38</v>
      </c>
      <c r="D41" s="70"/>
      <c r="E41" s="54">
        <v>18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21" ht="25" customHeight="1" thickBot="1" x14ac:dyDescent="0.5">
      <c r="A42" s="21">
        <v>32</v>
      </c>
      <c r="B42" s="51">
        <v>180209120007</v>
      </c>
      <c r="C42" s="52">
        <v>43</v>
      </c>
      <c r="D42" s="70"/>
      <c r="E42" s="54">
        <v>28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21" ht="25" customHeight="1" thickBot="1" x14ac:dyDescent="0.5">
      <c r="A43" s="21">
        <v>33</v>
      </c>
      <c r="B43" s="51">
        <v>180209120009</v>
      </c>
      <c r="C43" s="52">
        <v>45</v>
      </c>
      <c r="D43" s="70"/>
      <c r="E43" s="54">
        <v>26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21" ht="25" customHeight="1" thickBot="1" x14ac:dyDescent="0.5">
      <c r="A44" s="21">
        <v>34</v>
      </c>
      <c r="B44" s="51">
        <v>180209120010</v>
      </c>
      <c r="C44" s="52">
        <v>35</v>
      </c>
      <c r="D44" s="70"/>
      <c r="E44" s="54">
        <v>28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21" ht="25" customHeight="1" thickBot="1" x14ac:dyDescent="0.5">
      <c r="A45" s="21">
        <v>35</v>
      </c>
      <c r="B45" s="51">
        <v>180209120011</v>
      </c>
      <c r="C45" s="52">
        <v>43</v>
      </c>
      <c r="D45" s="70"/>
      <c r="E45" s="54">
        <v>28</v>
      </c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21" ht="25" customHeight="1" thickBot="1" x14ac:dyDescent="0.5">
      <c r="A46" s="21">
        <v>36</v>
      </c>
      <c r="B46" s="51">
        <v>180209120012</v>
      </c>
      <c r="C46" s="52">
        <v>41</v>
      </c>
      <c r="D46" s="70"/>
      <c r="E46" s="54">
        <v>27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21" ht="25" customHeight="1" thickBot="1" x14ac:dyDescent="0.5">
      <c r="A47" s="21">
        <v>37</v>
      </c>
      <c r="B47" s="51">
        <v>180209120013</v>
      </c>
      <c r="C47" s="52">
        <v>43</v>
      </c>
      <c r="D47" s="70"/>
      <c r="E47" s="54">
        <v>24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21" ht="25" customHeight="1" thickBot="1" x14ac:dyDescent="0.5">
      <c r="A48" s="21">
        <v>38</v>
      </c>
      <c r="B48" s="51">
        <v>180209120014</v>
      </c>
      <c r="C48" s="52">
        <v>34</v>
      </c>
      <c r="D48" s="70"/>
      <c r="E48" s="54">
        <v>18</v>
      </c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16" ht="25" customHeight="1" thickBot="1" x14ac:dyDescent="0.5">
      <c r="A49" s="21">
        <v>39</v>
      </c>
      <c r="B49" s="51">
        <v>180209120015</v>
      </c>
      <c r="C49" s="52">
        <v>41</v>
      </c>
      <c r="D49" s="70"/>
      <c r="E49" s="54">
        <v>25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16" ht="25" customHeight="1" thickBot="1" x14ac:dyDescent="0.5">
      <c r="A50" s="21">
        <v>40</v>
      </c>
      <c r="B50" s="51">
        <v>180209120016</v>
      </c>
      <c r="C50" s="52">
        <v>40</v>
      </c>
      <c r="D50" s="70"/>
      <c r="E50" s="54">
        <v>24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16" ht="25" customHeight="1" thickBot="1" x14ac:dyDescent="0.5">
      <c r="A51" s="21">
        <v>41</v>
      </c>
      <c r="B51" s="51">
        <v>180209120017</v>
      </c>
      <c r="C51" s="52">
        <v>29</v>
      </c>
      <c r="D51" s="70"/>
      <c r="E51" s="54">
        <v>18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16" ht="25" customHeight="1" thickBot="1" x14ac:dyDescent="0.5">
      <c r="A52" s="21">
        <v>42</v>
      </c>
      <c r="B52" s="51">
        <v>180209120018</v>
      </c>
      <c r="C52" s="52">
        <v>41</v>
      </c>
      <c r="D52" s="66"/>
      <c r="E52" s="54">
        <v>26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6" ht="25" customHeight="1" thickBot="1" x14ac:dyDescent="0.5">
      <c r="A53" s="21">
        <v>43</v>
      </c>
      <c r="B53" s="51">
        <v>180209120019</v>
      </c>
      <c r="C53" s="52">
        <v>25</v>
      </c>
      <c r="D53" s="6"/>
      <c r="E53" s="54">
        <v>17</v>
      </c>
      <c r="F53" s="6"/>
      <c r="G53" s="6"/>
    </row>
    <row r="54" spans="1:16" ht="25" customHeight="1" thickBot="1" x14ac:dyDescent="0.5">
      <c r="A54" s="21">
        <v>44</v>
      </c>
      <c r="B54" s="51">
        <v>180209120021</v>
      </c>
      <c r="C54" s="52">
        <v>41</v>
      </c>
      <c r="D54" s="6"/>
      <c r="E54" s="54">
        <v>29</v>
      </c>
      <c r="F54" s="6"/>
      <c r="G54" s="6"/>
    </row>
    <row r="55" spans="1:16" ht="25" customHeight="1" thickBot="1" x14ac:dyDescent="0.5">
      <c r="A55" s="21">
        <v>45</v>
      </c>
      <c r="B55" s="51">
        <v>180209120022</v>
      </c>
      <c r="C55" s="52">
        <v>43</v>
      </c>
      <c r="D55" s="70"/>
      <c r="E55" s="54">
        <v>29</v>
      </c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16" ht="25" customHeight="1" thickBot="1" x14ac:dyDescent="0.5">
      <c r="A56" s="21">
        <v>46</v>
      </c>
      <c r="B56" s="51">
        <v>180209120023</v>
      </c>
      <c r="C56" s="52">
        <v>38</v>
      </c>
      <c r="D56" s="70"/>
      <c r="E56" s="54">
        <v>32</v>
      </c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6" ht="25" customHeight="1" thickBot="1" x14ac:dyDescent="0.5">
      <c r="A57" s="21">
        <v>47</v>
      </c>
      <c r="B57" s="51">
        <v>180209120025</v>
      </c>
      <c r="C57" s="52">
        <v>45</v>
      </c>
      <c r="D57" s="70"/>
      <c r="E57" s="54">
        <v>26</v>
      </c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16" ht="25" customHeight="1" thickBot="1" x14ac:dyDescent="0.5">
      <c r="A58" s="21">
        <v>48</v>
      </c>
      <c r="B58" s="51">
        <v>180209120026</v>
      </c>
      <c r="C58" s="52">
        <v>44</v>
      </c>
      <c r="D58" s="70"/>
      <c r="E58" s="54">
        <v>19</v>
      </c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6" ht="25" customHeight="1" thickBot="1" x14ac:dyDescent="0.5">
      <c r="A59" s="21">
        <v>49</v>
      </c>
      <c r="B59" s="51">
        <v>180209120027</v>
      </c>
      <c r="C59" s="52">
        <v>30</v>
      </c>
      <c r="D59" s="70"/>
      <c r="E59" s="54">
        <v>15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6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6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6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6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16" x14ac:dyDescent="0.45">
      <c r="A64" s="21">
        <v>79</v>
      </c>
      <c r="B64" s="75"/>
      <c r="C64"/>
      <c r="D64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21" x14ac:dyDescent="0.45">
      <c r="A65" s="21">
        <v>80</v>
      </c>
      <c r="B65" s="75"/>
      <c r="C65"/>
      <c r="D65"/>
      <c r="E65" s="6"/>
      <c r="F65" s="6"/>
      <c r="G65" s="6"/>
    </row>
    <row r="66" spans="1:21" x14ac:dyDescent="0.45">
      <c r="A66" s="21">
        <v>81</v>
      </c>
      <c r="B66" s="75"/>
      <c r="C66"/>
      <c r="D66"/>
      <c r="E66" s="6"/>
      <c r="F66" s="6"/>
      <c r="G66" s="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5A0D-2D21-4E1D-B35F-5691A5273D2A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87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88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67.5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32.5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50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35">
      <c r="A11" s="21">
        <v>1</v>
      </c>
      <c r="B11" s="100" t="s">
        <v>89</v>
      </c>
      <c r="C11" s="44">
        <v>28</v>
      </c>
      <c r="D11" s="45">
        <f>COUNTIF(C11:C48,"&gt;="&amp;D10)</f>
        <v>27</v>
      </c>
      <c r="E11" s="46">
        <v>27</v>
      </c>
      <c r="F11" s="47">
        <f>COUNTIF(E11:E48,"&gt;="&amp;F10)</f>
        <v>13</v>
      </c>
      <c r="G11" s="48" t="s">
        <v>46</v>
      </c>
      <c r="H11" s="49">
        <v>3</v>
      </c>
      <c r="I11" s="50">
        <v>2</v>
      </c>
      <c r="J11" s="50">
        <v>2</v>
      </c>
      <c r="K11" s="50">
        <v>3</v>
      </c>
      <c r="L11" s="50">
        <v>1</v>
      </c>
      <c r="M11" s="50">
        <v>1</v>
      </c>
      <c r="N11" s="50">
        <v>2</v>
      </c>
      <c r="O11" s="50">
        <v>3</v>
      </c>
      <c r="P11" s="50">
        <v>2</v>
      </c>
      <c r="Q11" s="50">
        <v>1</v>
      </c>
      <c r="R11" s="50">
        <v>3</v>
      </c>
      <c r="S11" s="50">
        <v>2</v>
      </c>
      <c r="T11" s="50">
        <v>1</v>
      </c>
    </row>
    <row r="12" spans="1:21" ht="25" customHeight="1" thickBot="1" x14ac:dyDescent="0.5">
      <c r="A12" s="21">
        <v>2</v>
      </c>
      <c r="B12" s="51">
        <v>180409120002</v>
      </c>
      <c r="C12" s="52">
        <v>28</v>
      </c>
      <c r="D12" s="53">
        <f>(D11/40)*100</f>
        <v>67.5</v>
      </c>
      <c r="E12" s="54">
        <v>21</v>
      </c>
      <c r="F12" s="55">
        <f>(F11/40)*100</f>
        <v>32.5</v>
      </c>
      <c r="G12" s="48" t="s">
        <v>47</v>
      </c>
      <c r="H12" s="56">
        <v>3</v>
      </c>
      <c r="I12" s="57">
        <v>1</v>
      </c>
      <c r="J12" s="57">
        <v>3</v>
      </c>
      <c r="K12" s="57">
        <v>3</v>
      </c>
      <c r="L12" s="57">
        <v>1</v>
      </c>
      <c r="M12" s="57">
        <v>1</v>
      </c>
      <c r="N12" s="57">
        <v>3</v>
      </c>
      <c r="O12" s="57">
        <v>3</v>
      </c>
      <c r="P12" s="57">
        <v>2</v>
      </c>
      <c r="Q12" s="57">
        <v>2</v>
      </c>
      <c r="R12" s="57">
        <v>3</v>
      </c>
      <c r="S12" s="57">
        <v>3</v>
      </c>
      <c r="T12" s="57">
        <v>2</v>
      </c>
    </row>
    <row r="13" spans="1:21" ht="25" customHeight="1" thickBot="1" x14ac:dyDescent="0.5">
      <c r="A13" s="21">
        <v>3</v>
      </c>
      <c r="B13" s="51">
        <v>180409120004</v>
      </c>
      <c r="C13" s="52">
        <v>28</v>
      </c>
      <c r="D13" s="45"/>
      <c r="E13" s="54">
        <v>30</v>
      </c>
      <c r="F13" s="58"/>
      <c r="G13" s="48" t="s">
        <v>48</v>
      </c>
      <c r="H13" s="56"/>
      <c r="I13" s="5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1" ht="25" customHeight="1" thickBot="1" x14ac:dyDescent="0.5">
      <c r="A14" s="21">
        <v>4</v>
      </c>
      <c r="B14" s="51">
        <v>180409120005</v>
      </c>
      <c r="C14" s="52">
        <v>39</v>
      </c>
      <c r="D14" s="45"/>
      <c r="E14" s="54">
        <v>31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51">
        <v>180409120006</v>
      </c>
      <c r="C15" s="52">
        <v>20</v>
      </c>
      <c r="D15" s="45"/>
      <c r="E15" s="54">
        <v>22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180409120008</v>
      </c>
      <c r="C16" s="52">
        <v>29</v>
      </c>
      <c r="D16" s="45"/>
      <c r="E16" s="54">
        <v>25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180409120009</v>
      </c>
      <c r="C17" s="52">
        <v>31</v>
      </c>
      <c r="D17" s="45"/>
      <c r="E17" s="54">
        <v>36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1.5</v>
      </c>
      <c r="J17" s="60">
        <f t="shared" si="0"/>
        <v>2.5</v>
      </c>
      <c r="K17" s="60">
        <f t="shared" si="0"/>
        <v>3</v>
      </c>
      <c r="L17" s="60">
        <f t="shared" si="0"/>
        <v>1</v>
      </c>
      <c r="M17" s="60">
        <f t="shared" si="0"/>
        <v>1</v>
      </c>
      <c r="N17" s="60">
        <f t="shared" si="0"/>
        <v>2.5</v>
      </c>
      <c r="O17" s="60">
        <f t="shared" si="0"/>
        <v>3</v>
      </c>
      <c r="P17" s="60">
        <f t="shared" si="0"/>
        <v>2</v>
      </c>
      <c r="Q17" s="60">
        <f t="shared" si="0"/>
        <v>1.5</v>
      </c>
      <c r="R17" s="60">
        <f t="shared" si="0"/>
        <v>3</v>
      </c>
      <c r="S17" s="60">
        <f t="shared" si="0"/>
        <v>2.5</v>
      </c>
      <c r="T17" s="60">
        <f t="shared" si="0"/>
        <v>1.5</v>
      </c>
    </row>
    <row r="18" spans="1:20" ht="38" customHeight="1" thickBot="1" x14ac:dyDescent="0.5">
      <c r="A18" s="21">
        <v>8</v>
      </c>
      <c r="B18" s="51">
        <v>180409120010</v>
      </c>
      <c r="C18" s="52">
        <v>50</v>
      </c>
      <c r="D18" s="45"/>
      <c r="E18" s="54">
        <v>27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1.0962000000000001</v>
      </c>
      <c r="J18" s="64">
        <f t="shared" si="1"/>
        <v>1.827</v>
      </c>
      <c r="K18" s="64">
        <f t="shared" si="1"/>
        <v>2.1924000000000001</v>
      </c>
      <c r="L18" s="64">
        <f t="shared" si="1"/>
        <v>0.73080000000000001</v>
      </c>
      <c r="M18" s="64">
        <f t="shared" si="1"/>
        <v>0.73080000000000001</v>
      </c>
      <c r="N18" s="64">
        <f t="shared" si="1"/>
        <v>1.827</v>
      </c>
      <c r="O18" s="64">
        <f t="shared" si="1"/>
        <v>2.1924000000000001</v>
      </c>
      <c r="P18" s="64">
        <f t="shared" si="1"/>
        <v>1.4616</v>
      </c>
      <c r="Q18" s="64">
        <f t="shared" si="1"/>
        <v>1.0962000000000001</v>
      </c>
      <c r="R18" s="64">
        <f t="shared" si="1"/>
        <v>2.1924000000000001</v>
      </c>
      <c r="S18" s="64">
        <f t="shared" si="1"/>
        <v>1.827</v>
      </c>
      <c r="T18" s="64">
        <f t="shared" si="1"/>
        <v>1.0962000000000001</v>
      </c>
    </row>
    <row r="19" spans="1:20" ht="25" customHeight="1" thickBot="1" x14ac:dyDescent="0.5">
      <c r="A19" s="21">
        <v>9</v>
      </c>
      <c r="B19" s="51">
        <v>180409120012</v>
      </c>
      <c r="C19" s="52">
        <v>24</v>
      </c>
      <c r="D19" s="45"/>
      <c r="E19" s="54">
        <v>38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180409120013</v>
      </c>
      <c r="C20" s="52">
        <v>50</v>
      </c>
      <c r="D20" s="45"/>
      <c r="E20" s="54">
        <v>32</v>
      </c>
      <c r="F20" s="45"/>
    </row>
    <row r="21" spans="1:20" ht="25" customHeight="1" thickBot="1" x14ac:dyDescent="0.5">
      <c r="A21" s="21">
        <v>11</v>
      </c>
      <c r="B21" s="51">
        <v>180409120014</v>
      </c>
      <c r="C21" s="52">
        <v>23</v>
      </c>
      <c r="D21" s="45"/>
      <c r="E21" s="54">
        <v>28</v>
      </c>
      <c r="F21" s="67"/>
    </row>
    <row r="22" spans="1:20" ht="25" customHeight="1" thickBot="1" x14ac:dyDescent="0.5">
      <c r="A22" s="21">
        <v>12</v>
      </c>
      <c r="B22" s="51">
        <v>180409120015</v>
      </c>
      <c r="C22" s="52">
        <v>44</v>
      </c>
      <c r="D22" s="45"/>
      <c r="E22" s="54">
        <v>38</v>
      </c>
      <c r="F22" s="67"/>
    </row>
    <row r="23" spans="1:20" ht="25" customHeight="1" thickBot="1" x14ac:dyDescent="0.5">
      <c r="A23" s="21">
        <v>13</v>
      </c>
      <c r="B23" s="51">
        <v>180409120018</v>
      </c>
      <c r="C23" s="52">
        <v>24</v>
      </c>
      <c r="D23" s="45"/>
      <c r="E23" s="54">
        <v>38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180409120020</v>
      </c>
      <c r="C24" s="52">
        <v>14</v>
      </c>
      <c r="D24" s="45"/>
      <c r="E24" s="54">
        <v>24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180409120021</v>
      </c>
      <c r="C25" s="52">
        <v>21</v>
      </c>
      <c r="D25" s="45"/>
      <c r="E25" s="54">
        <v>28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180409120022</v>
      </c>
      <c r="C26" s="52">
        <v>36</v>
      </c>
      <c r="D26" s="45"/>
      <c r="E26" s="54">
        <v>23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180409120023</v>
      </c>
      <c r="C27" s="52">
        <v>25</v>
      </c>
      <c r="D27" s="45"/>
      <c r="E27" s="54">
        <v>28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180409120024</v>
      </c>
      <c r="C28" s="52">
        <v>11</v>
      </c>
      <c r="D28" s="72"/>
      <c r="E28" s="54">
        <v>26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180409120025</v>
      </c>
      <c r="C29" s="52">
        <v>23</v>
      </c>
      <c r="D29" s="45"/>
      <c r="E29" s="54">
        <v>21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180409120033</v>
      </c>
      <c r="C30" s="52">
        <v>26</v>
      </c>
      <c r="D30" s="45"/>
      <c r="E30" s="54">
        <v>22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180409120037</v>
      </c>
      <c r="C31" s="52">
        <v>39</v>
      </c>
      <c r="D31" s="45"/>
      <c r="E31" s="54">
        <v>17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180409120041</v>
      </c>
      <c r="C32" s="52">
        <v>23</v>
      </c>
      <c r="D32" s="45"/>
      <c r="E32" s="54">
        <v>37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180209120001</v>
      </c>
      <c r="C33" s="52">
        <v>41</v>
      </c>
      <c r="D33" s="45"/>
      <c r="E33" s="54">
        <v>23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180209120002</v>
      </c>
      <c r="C34" s="52">
        <v>35</v>
      </c>
      <c r="D34" s="45"/>
      <c r="E34" s="54">
        <v>30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180209120003</v>
      </c>
      <c r="C35" s="52">
        <v>41</v>
      </c>
      <c r="D35" s="45"/>
      <c r="E35" s="54">
        <v>18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180209120004</v>
      </c>
      <c r="C36" s="52">
        <v>35</v>
      </c>
      <c r="D36" s="45"/>
      <c r="E36" s="54">
        <v>12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180209120005</v>
      </c>
      <c r="C37" s="52">
        <v>41</v>
      </c>
      <c r="D37" s="45"/>
      <c r="E37" s="54">
        <v>26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51">
        <v>180209120006</v>
      </c>
      <c r="C38" s="52">
        <v>40</v>
      </c>
      <c r="D38" s="45"/>
      <c r="E38" s="54">
        <v>20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51">
        <v>180209120007</v>
      </c>
      <c r="C39" s="52">
        <v>36</v>
      </c>
      <c r="D39" s="45"/>
      <c r="E39" s="54">
        <v>22</v>
      </c>
      <c r="F39" s="67"/>
    </row>
    <row r="40" spans="1:21" ht="25" customHeight="1" thickBot="1" x14ac:dyDescent="0.5">
      <c r="A40" s="21">
        <v>30</v>
      </c>
      <c r="B40" s="51">
        <v>180209120009</v>
      </c>
      <c r="C40" s="52">
        <v>45</v>
      </c>
      <c r="D40" s="45"/>
      <c r="E40" s="54">
        <v>31</v>
      </c>
      <c r="F40" s="67"/>
    </row>
    <row r="41" spans="1:21" ht="25" customHeight="1" thickBot="1" x14ac:dyDescent="0.5">
      <c r="A41" s="21">
        <v>31</v>
      </c>
      <c r="B41" s="51">
        <v>180209120010</v>
      </c>
      <c r="C41" s="52">
        <v>43</v>
      </c>
      <c r="D41" s="45"/>
      <c r="E41" s="54">
        <v>20</v>
      </c>
      <c r="F41" s="67"/>
      <c r="G41" s="7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1" ht="25" customHeight="1" thickBot="1" x14ac:dyDescent="0.5">
      <c r="A42" s="21">
        <v>32</v>
      </c>
      <c r="B42" s="51">
        <v>180209120011</v>
      </c>
      <c r="C42" s="52">
        <v>36</v>
      </c>
      <c r="D42" s="45"/>
      <c r="E42" s="54">
        <v>18</v>
      </c>
      <c r="F42" s="67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1" ht="25" customHeight="1" thickBot="1" x14ac:dyDescent="0.5">
      <c r="A43" s="21">
        <v>33</v>
      </c>
      <c r="B43" s="51">
        <v>180209120013</v>
      </c>
      <c r="C43" s="52">
        <v>39</v>
      </c>
      <c r="D43" s="45"/>
      <c r="E43" s="54">
        <v>25</v>
      </c>
      <c r="F43" s="67"/>
      <c r="G43" s="7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1" ht="25" customHeight="1" thickBot="1" x14ac:dyDescent="0.5">
      <c r="A44" s="21">
        <v>34</v>
      </c>
      <c r="B44" s="51">
        <v>180209120014</v>
      </c>
      <c r="C44" s="52">
        <v>35</v>
      </c>
      <c r="D44" s="45"/>
      <c r="E44" s="54">
        <v>11</v>
      </c>
      <c r="F44" s="67"/>
      <c r="G44" s="7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25" customHeight="1" thickBot="1" x14ac:dyDescent="0.5">
      <c r="A45" s="21">
        <v>35</v>
      </c>
      <c r="B45" s="51">
        <v>180209120015</v>
      </c>
      <c r="C45" s="52">
        <v>38</v>
      </c>
      <c r="D45" s="45"/>
      <c r="E45" s="54">
        <v>22</v>
      </c>
      <c r="F45" s="67"/>
      <c r="G45" s="7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ht="25" customHeight="1" thickBot="1" x14ac:dyDescent="0.5">
      <c r="A46" s="21">
        <v>36</v>
      </c>
      <c r="B46" s="51">
        <v>180209120016</v>
      </c>
      <c r="C46" s="52">
        <v>34</v>
      </c>
      <c r="D46" s="45"/>
      <c r="E46" s="54">
        <v>22</v>
      </c>
      <c r="F46" s="67"/>
      <c r="G46" s="7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1" ht="25" customHeight="1" thickBot="1" x14ac:dyDescent="0.5">
      <c r="A47" s="21">
        <v>37</v>
      </c>
      <c r="B47" s="51">
        <v>180209120021</v>
      </c>
      <c r="C47" s="52">
        <v>36</v>
      </c>
      <c r="D47" s="45"/>
      <c r="E47" s="54">
        <v>15</v>
      </c>
      <c r="F47" s="67"/>
      <c r="G47" s="74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1" ht="25" customHeight="1" thickBot="1" x14ac:dyDescent="0.5">
      <c r="A48" s="21">
        <v>38</v>
      </c>
      <c r="B48" s="51">
        <v>180209120022</v>
      </c>
      <c r="C48" s="52">
        <v>38</v>
      </c>
      <c r="D48" s="45"/>
      <c r="E48" s="54">
        <v>21</v>
      </c>
      <c r="F48" s="67"/>
      <c r="G48" s="7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0" ht="25" customHeight="1" thickBot="1" x14ac:dyDescent="0.5">
      <c r="A49" s="21">
        <v>39</v>
      </c>
      <c r="B49" s="51">
        <v>180209120025</v>
      </c>
      <c r="C49" s="52">
        <v>45</v>
      </c>
      <c r="D49" s="70"/>
      <c r="E49" s="54">
        <v>26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20" ht="25" customHeight="1" thickBot="1" x14ac:dyDescent="0.5">
      <c r="A50" s="21">
        <v>40</v>
      </c>
      <c r="B50" s="51">
        <v>180209120026</v>
      </c>
      <c r="C50" s="52">
        <v>39</v>
      </c>
      <c r="D50" s="70"/>
      <c r="E50" s="54">
        <v>18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20" ht="25" customHeight="1" x14ac:dyDescent="0.45">
      <c r="A51" s="21">
        <v>41</v>
      </c>
      <c r="B51" s="74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20" ht="25" customHeight="1" x14ac:dyDescent="0.45">
      <c r="A52" s="21">
        <v>42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20" ht="25" customHeight="1" x14ac:dyDescent="0.45">
      <c r="A53" s="21">
        <v>43</v>
      </c>
      <c r="C53" s="6"/>
      <c r="D53" s="6"/>
      <c r="E53" s="6"/>
      <c r="F53" s="6"/>
      <c r="G53" s="6"/>
    </row>
    <row r="54" spans="1:20" ht="25" customHeight="1" x14ac:dyDescent="0.45">
      <c r="A54" s="21">
        <v>44</v>
      </c>
      <c r="C54" s="6"/>
      <c r="D54" s="6"/>
      <c r="E54" s="6"/>
      <c r="F54" s="6"/>
      <c r="G54" s="6"/>
    </row>
    <row r="55" spans="1:20" ht="25" customHeight="1" x14ac:dyDescent="0.45">
      <c r="A55" s="21">
        <v>45</v>
      </c>
      <c r="B55" s="74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20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20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20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20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20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20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20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20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20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E2DB-E689-4ABB-BED9-6AEFD4A99D6B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90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91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68.75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39.583333333333329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54.166666666666664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44">
        <v>38</v>
      </c>
      <c r="D11" s="45">
        <f>COUNTIF(C11:C48,"&gt;="&amp;D10)</f>
        <v>33</v>
      </c>
      <c r="E11" s="46">
        <v>21</v>
      </c>
      <c r="F11" s="47">
        <f>COUNTIF(E11:E48,"&gt;="&amp;F10)</f>
        <v>19</v>
      </c>
      <c r="G11" s="48" t="s">
        <v>46</v>
      </c>
      <c r="H11" s="49">
        <v>3</v>
      </c>
      <c r="I11" s="50">
        <v>1</v>
      </c>
      <c r="J11" s="50">
        <v>2</v>
      </c>
      <c r="K11" s="50">
        <v>3</v>
      </c>
      <c r="L11" s="50">
        <v>1</v>
      </c>
      <c r="M11" s="50">
        <v>1</v>
      </c>
      <c r="N11" s="50">
        <v>3</v>
      </c>
      <c r="O11" s="50">
        <v>3</v>
      </c>
      <c r="P11" s="50">
        <v>1</v>
      </c>
      <c r="Q11" s="50">
        <v>2</v>
      </c>
      <c r="R11" s="50">
        <v>2</v>
      </c>
      <c r="S11" s="50">
        <v>3</v>
      </c>
      <c r="T11" s="50">
        <v>2</v>
      </c>
    </row>
    <row r="12" spans="1:21" ht="25" customHeight="1" thickBot="1" x14ac:dyDescent="0.5">
      <c r="A12" s="21">
        <v>2</v>
      </c>
      <c r="B12" s="51">
        <v>180409120002</v>
      </c>
      <c r="C12" s="52">
        <v>39</v>
      </c>
      <c r="D12" s="53">
        <f>(D11/48)*100</f>
        <v>68.75</v>
      </c>
      <c r="E12" s="54">
        <v>29</v>
      </c>
      <c r="F12" s="55">
        <f>(F11/48)*100</f>
        <v>39.583333333333329</v>
      </c>
      <c r="G12" s="48" t="s">
        <v>47</v>
      </c>
      <c r="H12" s="56">
        <v>3</v>
      </c>
      <c r="I12" s="57">
        <v>2</v>
      </c>
      <c r="J12" s="57">
        <v>3</v>
      </c>
      <c r="K12" s="57">
        <v>3</v>
      </c>
      <c r="L12" s="57">
        <v>2</v>
      </c>
      <c r="M12" s="57">
        <v>1</v>
      </c>
      <c r="N12" s="57">
        <v>2</v>
      </c>
      <c r="O12" s="57">
        <v>3</v>
      </c>
      <c r="P12" s="57">
        <v>2</v>
      </c>
      <c r="Q12" s="57">
        <v>3</v>
      </c>
      <c r="R12" s="57">
        <v>2</v>
      </c>
      <c r="S12" s="57">
        <v>2</v>
      </c>
      <c r="T12" s="57">
        <v>3</v>
      </c>
    </row>
    <row r="13" spans="1:21" ht="25" customHeight="1" thickBot="1" x14ac:dyDescent="0.5">
      <c r="A13" s="21">
        <v>3</v>
      </c>
      <c r="B13" s="51">
        <v>180409120004</v>
      </c>
      <c r="C13" s="52">
        <v>35</v>
      </c>
      <c r="D13" s="45"/>
      <c r="E13" s="54">
        <v>29</v>
      </c>
      <c r="F13" s="58"/>
      <c r="G13" s="48" t="s">
        <v>48</v>
      </c>
      <c r="H13" s="56">
        <v>3</v>
      </c>
      <c r="I13" s="57">
        <v>3</v>
      </c>
      <c r="J13" s="57">
        <v>3</v>
      </c>
      <c r="K13" s="57">
        <v>3</v>
      </c>
      <c r="L13" s="57">
        <v>2</v>
      </c>
      <c r="M13" s="57">
        <v>1</v>
      </c>
      <c r="N13" s="57">
        <v>3</v>
      </c>
      <c r="O13" s="57">
        <v>3</v>
      </c>
      <c r="P13" s="57">
        <v>1</v>
      </c>
      <c r="Q13" s="57">
        <v>3</v>
      </c>
      <c r="R13" s="57">
        <v>3</v>
      </c>
      <c r="S13" s="57">
        <v>3</v>
      </c>
      <c r="T13" s="57">
        <v>3</v>
      </c>
    </row>
    <row r="14" spans="1:21" ht="25" customHeight="1" thickBot="1" x14ac:dyDescent="0.5">
      <c r="A14" s="21">
        <v>4</v>
      </c>
      <c r="B14" s="51">
        <v>180409120005</v>
      </c>
      <c r="C14" s="52">
        <v>35</v>
      </c>
      <c r="D14" s="45"/>
      <c r="E14" s="54">
        <v>33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51">
        <v>180409120006</v>
      </c>
      <c r="C15" s="52">
        <v>24</v>
      </c>
      <c r="D15" s="45"/>
      <c r="E15" s="54">
        <v>20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180409120008</v>
      </c>
      <c r="C16" s="52">
        <v>20</v>
      </c>
      <c r="D16" s="45"/>
      <c r="E16" s="54">
        <v>20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180409120009</v>
      </c>
      <c r="C17" s="52">
        <v>36</v>
      </c>
      <c r="D17" s="45"/>
      <c r="E17" s="54">
        <v>33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2</v>
      </c>
      <c r="J17" s="60">
        <f t="shared" si="0"/>
        <v>2.6666666666666665</v>
      </c>
      <c r="K17" s="60">
        <f t="shared" si="0"/>
        <v>3</v>
      </c>
      <c r="L17" s="60">
        <f t="shared" si="0"/>
        <v>1.6666666666666667</v>
      </c>
      <c r="M17" s="60">
        <f t="shared" si="0"/>
        <v>1</v>
      </c>
      <c r="N17" s="60">
        <f t="shared" si="0"/>
        <v>2.6666666666666665</v>
      </c>
      <c r="O17" s="60">
        <f t="shared" si="0"/>
        <v>3</v>
      </c>
      <c r="P17" s="60">
        <f t="shared" si="0"/>
        <v>1.3333333333333333</v>
      </c>
      <c r="Q17" s="60">
        <f t="shared" si="0"/>
        <v>2.6666666666666665</v>
      </c>
      <c r="R17" s="60">
        <f t="shared" si="0"/>
        <v>2.3333333333333335</v>
      </c>
      <c r="S17" s="60">
        <f t="shared" si="0"/>
        <v>2.6666666666666665</v>
      </c>
      <c r="T17" s="60">
        <f t="shared" si="0"/>
        <v>2.6666666666666665</v>
      </c>
    </row>
    <row r="18" spans="1:20" ht="38" customHeight="1" thickBot="1" x14ac:dyDescent="0.5">
      <c r="A18" s="21">
        <v>8</v>
      </c>
      <c r="B18" s="51">
        <v>180409120010</v>
      </c>
      <c r="C18" s="52">
        <v>48</v>
      </c>
      <c r="D18" s="45"/>
      <c r="E18" s="54">
        <v>37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1.4616</v>
      </c>
      <c r="J18" s="64">
        <f t="shared" si="1"/>
        <v>1.9487999999999999</v>
      </c>
      <c r="K18" s="64">
        <f t="shared" si="1"/>
        <v>2.1924000000000001</v>
      </c>
      <c r="L18" s="64">
        <f t="shared" si="1"/>
        <v>1.218</v>
      </c>
      <c r="M18" s="64">
        <f t="shared" si="1"/>
        <v>0.73080000000000001</v>
      </c>
      <c r="N18" s="64">
        <f t="shared" si="1"/>
        <v>1.9487999999999999</v>
      </c>
      <c r="O18" s="64">
        <f t="shared" si="1"/>
        <v>2.1924000000000001</v>
      </c>
      <c r="P18" s="64">
        <f t="shared" si="1"/>
        <v>0.97439999999999993</v>
      </c>
      <c r="Q18" s="64">
        <f t="shared" si="1"/>
        <v>1.9487999999999999</v>
      </c>
      <c r="R18" s="64">
        <f t="shared" si="1"/>
        <v>1.7052</v>
      </c>
      <c r="S18" s="64">
        <f t="shared" si="1"/>
        <v>1.9487999999999999</v>
      </c>
      <c r="T18" s="64">
        <f t="shared" si="1"/>
        <v>1.9487999999999999</v>
      </c>
    </row>
    <row r="19" spans="1:20" ht="25" customHeight="1" thickBot="1" x14ac:dyDescent="0.5">
      <c r="A19" s="21">
        <v>9</v>
      </c>
      <c r="B19" s="51">
        <v>180409120012</v>
      </c>
      <c r="C19" s="52">
        <v>43</v>
      </c>
      <c r="D19" s="45"/>
      <c r="E19" s="54">
        <v>35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180409120013</v>
      </c>
      <c r="C20" s="52">
        <v>44</v>
      </c>
      <c r="D20" s="45"/>
      <c r="E20" s="54">
        <v>38</v>
      </c>
      <c r="F20" s="45"/>
    </row>
    <row r="21" spans="1:20" ht="25" customHeight="1" thickBot="1" x14ac:dyDescent="0.5">
      <c r="A21" s="21">
        <v>11</v>
      </c>
      <c r="B21" s="51">
        <v>180409120014</v>
      </c>
      <c r="C21" s="52">
        <v>39</v>
      </c>
      <c r="D21" s="45"/>
      <c r="E21" s="54">
        <v>33</v>
      </c>
      <c r="F21" s="67"/>
    </row>
    <row r="22" spans="1:20" ht="25" customHeight="1" thickBot="1" x14ac:dyDescent="0.5">
      <c r="A22" s="21">
        <v>12</v>
      </c>
      <c r="B22" s="51">
        <v>180409120015</v>
      </c>
      <c r="C22" s="52">
        <v>44</v>
      </c>
      <c r="D22" s="45"/>
      <c r="E22" s="54">
        <v>43</v>
      </c>
      <c r="F22" s="67"/>
    </row>
    <row r="23" spans="1:20" ht="25" customHeight="1" thickBot="1" x14ac:dyDescent="0.5">
      <c r="A23" s="21">
        <v>13</v>
      </c>
      <c r="B23" s="51">
        <v>180409120018</v>
      </c>
      <c r="C23" s="52">
        <v>38</v>
      </c>
      <c r="D23" s="45"/>
      <c r="E23" s="54">
        <v>44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180409120020</v>
      </c>
      <c r="C24" s="52">
        <v>31</v>
      </c>
      <c r="D24" s="45"/>
      <c r="E24" s="54">
        <v>39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180409120021</v>
      </c>
      <c r="C25" s="52">
        <v>36</v>
      </c>
      <c r="D25" s="45"/>
      <c r="E25" s="54">
        <v>27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180409120022</v>
      </c>
      <c r="C26" s="52">
        <v>34</v>
      </c>
      <c r="D26" s="45"/>
      <c r="E26" s="54">
        <v>26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180409120023</v>
      </c>
      <c r="C27" s="52">
        <v>31</v>
      </c>
      <c r="D27" s="45"/>
      <c r="E27" s="54">
        <v>24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180409120024</v>
      </c>
      <c r="C28" s="52">
        <v>29</v>
      </c>
      <c r="D28" s="72"/>
      <c r="E28" s="54">
        <v>31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180409120025</v>
      </c>
      <c r="C29" s="52">
        <v>34</v>
      </c>
      <c r="D29" s="45"/>
      <c r="E29" s="54">
        <v>33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180409120027</v>
      </c>
      <c r="C30" s="52">
        <v>25</v>
      </c>
      <c r="D30" s="45"/>
      <c r="E30" s="54">
        <v>17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180409120028</v>
      </c>
      <c r="C31" s="52">
        <v>24</v>
      </c>
      <c r="D31" s="45"/>
      <c r="E31" s="54">
        <v>29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180409120033</v>
      </c>
      <c r="C32" s="52">
        <v>21</v>
      </c>
      <c r="D32" s="45"/>
      <c r="E32" s="54">
        <v>20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180409120037</v>
      </c>
      <c r="C33" s="52">
        <v>34</v>
      </c>
      <c r="D33" s="45"/>
      <c r="E33" s="54">
        <v>18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180409120041</v>
      </c>
      <c r="C34" s="52">
        <v>35</v>
      </c>
      <c r="D34" s="45"/>
      <c r="E34" s="54">
        <v>31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180209120002</v>
      </c>
      <c r="C35" s="52">
        <v>45</v>
      </c>
      <c r="D35" s="45"/>
      <c r="E35" s="54">
        <v>33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180209120003</v>
      </c>
      <c r="C36" s="52">
        <v>46</v>
      </c>
      <c r="D36" s="45"/>
      <c r="E36" s="54">
        <v>25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180209120004</v>
      </c>
      <c r="C37" s="52">
        <v>35</v>
      </c>
      <c r="D37" s="45"/>
      <c r="E37" s="54">
        <v>23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51">
        <v>180209120005</v>
      </c>
      <c r="C38" s="52">
        <v>39</v>
      </c>
      <c r="D38" s="45"/>
      <c r="E38" s="54">
        <v>29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51">
        <v>180209120006</v>
      </c>
      <c r="C39" s="52">
        <v>41</v>
      </c>
      <c r="D39" s="45"/>
      <c r="E39" s="54">
        <v>25</v>
      </c>
      <c r="F39" s="67"/>
    </row>
    <row r="40" spans="1:21" ht="25" customHeight="1" thickBot="1" x14ac:dyDescent="0.5">
      <c r="A40" s="21">
        <v>30</v>
      </c>
      <c r="B40" s="51">
        <v>180209120007</v>
      </c>
      <c r="C40" s="52">
        <v>38</v>
      </c>
      <c r="D40" s="45"/>
      <c r="E40" s="54">
        <v>38</v>
      </c>
      <c r="F40" s="67"/>
    </row>
    <row r="41" spans="1:21" ht="25" customHeight="1" thickBot="1" x14ac:dyDescent="0.5">
      <c r="A41" s="21">
        <v>31</v>
      </c>
      <c r="B41" s="51">
        <v>180209120008</v>
      </c>
      <c r="C41" s="52">
        <v>35</v>
      </c>
      <c r="D41" s="45"/>
      <c r="E41" s="54">
        <v>10</v>
      </c>
      <c r="F41" s="67"/>
      <c r="G41" s="7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1" ht="25" customHeight="1" thickBot="1" x14ac:dyDescent="0.5">
      <c r="A42" s="21">
        <v>32</v>
      </c>
      <c r="B42" s="51">
        <v>180209120009</v>
      </c>
      <c r="C42" s="52">
        <v>46</v>
      </c>
      <c r="D42" s="45"/>
      <c r="E42" s="54">
        <v>25</v>
      </c>
      <c r="F42" s="67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1" ht="25" customHeight="1" thickBot="1" x14ac:dyDescent="0.5">
      <c r="A43" s="21">
        <v>33</v>
      </c>
      <c r="B43" s="51">
        <v>180209120010</v>
      </c>
      <c r="C43" s="52">
        <v>41</v>
      </c>
      <c r="D43" s="45"/>
      <c r="E43" s="54">
        <v>26</v>
      </c>
      <c r="F43" s="67"/>
      <c r="G43" s="7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1" ht="25" customHeight="1" thickBot="1" x14ac:dyDescent="0.5">
      <c r="A44" s="21">
        <v>34</v>
      </c>
      <c r="B44" s="51">
        <v>180209120011</v>
      </c>
      <c r="C44" s="52">
        <v>43</v>
      </c>
      <c r="D44" s="45"/>
      <c r="E44" s="54">
        <v>26</v>
      </c>
      <c r="F44" s="67"/>
      <c r="G44" s="7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25" customHeight="1" thickBot="1" x14ac:dyDescent="0.5">
      <c r="A45" s="21">
        <v>35</v>
      </c>
      <c r="B45" s="51">
        <v>180209120012</v>
      </c>
      <c r="C45" s="52">
        <v>44</v>
      </c>
      <c r="D45" s="45"/>
      <c r="E45" s="54">
        <v>27</v>
      </c>
      <c r="F45" s="67"/>
      <c r="G45" s="7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ht="25" customHeight="1" thickBot="1" x14ac:dyDescent="0.5">
      <c r="A46" s="21">
        <v>36</v>
      </c>
      <c r="B46" s="51">
        <v>180209120013</v>
      </c>
      <c r="C46" s="52">
        <v>43</v>
      </c>
      <c r="D46" s="45"/>
      <c r="E46" s="54">
        <v>24</v>
      </c>
      <c r="F46" s="67"/>
      <c r="G46" s="7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1" ht="25" customHeight="1" thickBot="1" x14ac:dyDescent="0.5">
      <c r="A47" s="21">
        <v>37</v>
      </c>
      <c r="B47" s="51">
        <v>180209120014</v>
      </c>
      <c r="C47" s="52">
        <v>36</v>
      </c>
      <c r="D47" s="45"/>
      <c r="E47" s="54">
        <v>23</v>
      </c>
      <c r="F47" s="67"/>
      <c r="G47" s="74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1" ht="25" customHeight="1" thickBot="1" x14ac:dyDescent="0.5">
      <c r="A48" s="21">
        <v>38</v>
      </c>
      <c r="B48" s="51">
        <v>180209120015</v>
      </c>
      <c r="C48" s="52">
        <v>38</v>
      </c>
      <c r="D48" s="45"/>
      <c r="E48" s="54">
        <v>28</v>
      </c>
      <c r="F48" s="67"/>
      <c r="G48" s="7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16" ht="25" customHeight="1" thickBot="1" x14ac:dyDescent="0.5">
      <c r="A49" s="21">
        <v>39</v>
      </c>
      <c r="B49" s="51">
        <v>180209120016</v>
      </c>
      <c r="C49" s="52">
        <v>34</v>
      </c>
      <c r="D49" s="70"/>
      <c r="E49" s="54">
        <v>33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16" ht="25" customHeight="1" thickBot="1" x14ac:dyDescent="0.5">
      <c r="A50" s="21">
        <v>40</v>
      </c>
      <c r="B50" s="51">
        <v>180209120017</v>
      </c>
      <c r="C50" s="52">
        <v>31</v>
      </c>
      <c r="D50" s="70"/>
      <c r="E50" s="54">
        <v>23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16" ht="25" customHeight="1" thickBot="1" x14ac:dyDescent="0.5">
      <c r="A51" s="21">
        <v>41</v>
      </c>
      <c r="B51" s="51">
        <v>180209120018</v>
      </c>
      <c r="C51" s="52">
        <v>35</v>
      </c>
      <c r="D51" s="70"/>
      <c r="E51" s="54">
        <v>22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16" ht="25" customHeight="1" thickBot="1" x14ac:dyDescent="0.5">
      <c r="A52" s="21">
        <v>42</v>
      </c>
      <c r="B52" s="51">
        <v>180209120020</v>
      </c>
      <c r="C52" s="52">
        <v>36</v>
      </c>
      <c r="D52" s="66"/>
      <c r="E52" s="54">
        <v>13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6" ht="25" customHeight="1" thickBot="1" x14ac:dyDescent="0.5">
      <c r="A53" s="21">
        <v>43</v>
      </c>
      <c r="B53" s="51">
        <v>180209120021</v>
      </c>
      <c r="C53" s="52">
        <v>40</v>
      </c>
      <c r="D53" s="6"/>
      <c r="E53" s="54">
        <v>24</v>
      </c>
      <c r="F53" s="6"/>
      <c r="G53" s="6"/>
    </row>
    <row r="54" spans="1:16" ht="25" customHeight="1" thickBot="1" x14ac:dyDescent="0.5">
      <c r="A54" s="21">
        <v>44</v>
      </c>
      <c r="B54" s="51">
        <v>180209120022</v>
      </c>
      <c r="C54" s="52">
        <v>44</v>
      </c>
      <c r="D54" s="6"/>
      <c r="E54" s="54">
        <v>37</v>
      </c>
      <c r="F54" s="6"/>
      <c r="G54" s="6"/>
    </row>
    <row r="55" spans="1:16" ht="25" customHeight="1" thickBot="1" x14ac:dyDescent="0.5">
      <c r="A55" s="21">
        <v>45</v>
      </c>
      <c r="B55" s="51">
        <v>180209120023</v>
      </c>
      <c r="C55" s="52">
        <v>35</v>
      </c>
      <c r="D55" s="70"/>
      <c r="E55" s="54">
        <v>31</v>
      </c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16" ht="25" customHeight="1" thickBot="1" x14ac:dyDescent="0.5">
      <c r="A56" s="21">
        <v>46</v>
      </c>
      <c r="B56" s="51">
        <v>180209120025</v>
      </c>
      <c r="C56" s="52">
        <v>44</v>
      </c>
      <c r="D56" s="70"/>
      <c r="E56" s="54">
        <v>31</v>
      </c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6" ht="25" customHeight="1" thickBot="1" x14ac:dyDescent="0.5">
      <c r="A57" s="21">
        <v>47</v>
      </c>
      <c r="B57" s="51">
        <v>180209120026</v>
      </c>
      <c r="C57" s="52">
        <v>46</v>
      </c>
      <c r="D57" s="70"/>
      <c r="E57" s="54">
        <v>21</v>
      </c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16" ht="25" customHeight="1" thickBot="1" x14ac:dyDescent="0.5">
      <c r="A58" s="21">
        <v>48</v>
      </c>
      <c r="B58" s="51">
        <v>180209120027</v>
      </c>
      <c r="C58" s="52">
        <v>33</v>
      </c>
      <c r="D58" s="70"/>
      <c r="E58" s="54">
        <v>17</v>
      </c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6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6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6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6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6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16" x14ac:dyDescent="0.45">
      <c r="A64" s="21">
        <v>79</v>
      </c>
      <c r="B64" s="75"/>
      <c r="C64"/>
      <c r="D64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DDD11-E678-4312-BA29-0E1D3E8BA531}">
  <dimension ref="A1:U82"/>
  <sheetViews>
    <sheetView workbookViewId="0">
      <selection activeCell="A3" sqref="A3:E3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92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93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85">
        <v>180409120001</v>
      </c>
      <c r="C11" s="86">
        <v>18</v>
      </c>
      <c r="D11" s="45">
        <f>COUNTIF(C11:C30,"&gt;="&amp;D10)</f>
        <v>0</v>
      </c>
      <c r="E11" s="87">
        <v>18</v>
      </c>
      <c r="F11" s="47">
        <f>COUNTIF(E11:E30,"&gt;="&amp;F10)</f>
        <v>0</v>
      </c>
      <c r="G11" s="48" t="s">
        <v>46</v>
      </c>
      <c r="H11" s="49">
        <v>3</v>
      </c>
      <c r="I11" s="50">
        <v>3</v>
      </c>
      <c r="J11" s="80">
        <v>3</v>
      </c>
      <c r="K11" s="80">
        <v>3</v>
      </c>
      <c r="L11" s="90"/>
      <c r="M11" s="90"/>
      <c r="N11" s="90"/>
      <c r="O11" s="90"/>
      <c r="P11" s="90"/>
      <c r="Q11" s="89">
        <v>3</v>
      </c>
      <c r="R11" s="89">
        <v>3</v>
      </c>
      <c r="S11" s="89">
        <v>3</v>
      </c>
      <c r="T11" s="90"/>
    </row>
    <row r="12" spans="1:21" ht="25" customHeight="1" thickBot="1" x14ac:dyDescent="0.5">
      <c r="A12" s="21">
        <v>2</v>
      </c>
      <c r="B12" s="91">
        <v>180409120002</v>
      </c>
      <c r="C12" s="92">
        <v>19</v>
      </c>
      <c r="D12" s="53">
        <f>(D11/19)*100</f>
        <v>0</v>
      </c>
      <c r="E12" s="93">
        <v>23</v>
      </c>
      <c r="F12" s="55">
        <f>(F11/19)*100</f>
        <v>0</v>
      </c>
      <c r="G12" s="48" t="s">
        <v>47</v>
      </c>
      <c r="H12" s="56">
        <v>3</v>
      </c>
      <c r="I12" s="57">
        <v>3</v>
      </c>
      <c r="J12" s="83">
        <v>3</v>
      </c>
      <c r="K12" s="83">
        <v>3</v>
      </c>
      <c r="L12" s="84"/>
      <c r="M12" s="84"/>
      <c r="N12" s="84"/>
      <c r="O12" s="84"/>
      <c r="P12" s="84"/>
      <c r="Q12" s="95">
        <v>3</v>
      </c>
      <c r="R12" s="95">
        <v>3</v>
      </c>
      <c r="S12" s="95">
        <v>3</v>
      </c>
      <c r="T12" s="84"/>
    </row>
    <row r="13" spans="1:21" ht="25" customHeight="1" thickBot="1" x14ac:dyDescent="0.5">
      <c r="A13" s="21">
        <v>3</v>
      </c>
      <c r="B13" s="91">
        <v>180409120004</v>
      </c>
      <c r="C13" s="92">
        <v>11</v>
      </c>
      <c r="D13" s="45"/>
      <c r="E13" s="93">
        <v>21</v>
      </c>
      <c r="F13" s="58"/>
      <c r="G13" s="48" t="s">
        <v>48</v>
      </c>
      <c r="H13" s="56"/>
      <c r="I13" s="5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1" ht="25" customHeight="1" thickBot="1" x14ac:dyDescent="0.5">
      <c r="A14" s="21">
        <v>4</v>
      </c>
      <c r="B14" s="91">
        <v>180409120005</v>
      </c>
      <c r="C14" s="92">
        <v>17</v>
      </c>
      <c r="D14" s="45"/>
      <c r="E14" s="93">
        <v>22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91">
        <v>180409120006</v>
      </c>
      <c r="C15" s="92">
        <v>17</v>
      </c>
      <c r="D15" s="45"/>
      <c r="E15" s="93">
        <v>17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91">
        <v>180409120008</v>
      </c>
      <c r="C16" s="92">
        <v>6</v>
      </c>
      <c r="D16" s="45"/>
      <c r="E16" s="93">
        <v>5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91">
        <v>180409120010</v>
      </c>
      <c r="C17" s="92">
        <v>19</v>
      </c>
      <c r="D17" s="45"/>
      <c r="E17" s="93">
        <v>26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3</v>
      </c>
      <c r="J17" s="60">
        <f t="shared" si="0"/>
        <v>3</v>
      </c>
      <c r="K17" s="60">
        <f t="shared" si="0"/>
        <v>3</v>
      </c>
      <c r="L17" s="60" t="e">
        <f t="shared" si="0"/>
        <v>#DIV/0!</v>
      </c>
      <c r="M17" s="60" t="e">
        <f t="shared" si="0"/>
        <v>#DIV/0!</v>
      </c>
      <c r="N17" s="60" t="e">
        <f t="shared" si="0"/>
        <v>#DIV/0!</v>
      </c>
      <c r="O17" s="60" t="e">
        <f t="shared" si="0"/>
        <v>#DIV/0!</v>
      </c>
      <c r="P17" s="60" t="e">
        <f t="shared" si="0"/>
        <v>#DIV/0!</v>
      </c>
      <c r="Q17" s="60">
        <f t="shared" si="0"/>
        <v>3</v>
      </c>
      <c r="R17" s="60">
        <f t="shared" si="0"/>
        <v>3</v>
      </c>
      <c r="S17" s="60">
        <f t="shared" si="0"/>
        <v>3</v>
      </c>
      <c r="T17" s="60" t="e">
        <f t="shared" si="0"/>
        <v>#DIV/0!</v>
      </c>
    </row>
    <row r="18" spans="1:20" ht="38" customHeight="1" thickBot="1" x14ac:dyDescent="0.5">
      <c r="A18" s="21">
        <v>8</v>
      </c>
      <c r="B18" s="91">
        <v>180409120013</v>
      </c>
      <c r="C18" s="92">
        <v>17</v>
      </c>
      <c r="D18" s="45"/>
      <c r="E18" s="93">
        <v>14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2.1924000000000001</v>
      </c>
      <c r="J18" s="64">
        <f t="shared" si="1"/>
        <v>2.1924000000000001</v>
      </c>
      <c r="K18" s="64">
        <f t="shared" si="1"/>
        <v>2.1924000000000001</v>
      </c>
      <c r="L18" s="64" t="e">
        <f t="shared" si="1"/>
        <v>#DIV/0!</v>
      </c>
      <c r="M18" s="64" t="e">
        <f t="shared" si="1"/>
        <v>#DIV/0!</v>
      </c>
      <c r="N18" s="64" t="e">
        <f t="shared" si="1"/>
        <v>#DIV/0!</v>
      </c>
      <c r="O18" s="64" t="e">
        <f t="shared" si="1"/>
        <v>#DIV/0!</v>
      </c>
      <c r="P18" s="64" t="e">
        <f t="shared" si="1"/>
        <v>#DIV/0!</v>
      </c>
      <c r="Q18" s="64">
        <f t="shared" si="1"/>
        <v>2.1924000000000001</v>
      </c>
      <c r="R18" s="64">
        <f t="shared" si="1"/>
        <v>2.1924000000000001</v>
      </c>
      <c r="S18" s="64">
        <f t="shared" si="1"/>
        <v>2.1924000000000001</v>
      </c>
      <c r="T18" s="64" t="e">
        <f t="shared" si="1"/>
        <v>#DIV/0!</v>
      </c>
    </row>
    <row r="19" spans="1:20" ht="25" customHeight="1" thickBot="1" x14ac:dyDescent="0.5">
      <c r="A19" s="21">
        <v>9</v>
      </c>
      <c r="B19" s="91">
        <v>180409120014</v>
      </c>
      <c r="C19" s="92">
        <v>18</v>
      </c>
      <c r="D19" s="45"/>
      <c r="E19" s="93">
        <v>22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91">
        <v>180409120015</v>
      </c>
      <c r="C20" s="92">
        <v>20</v>
      </c>
      <c r="D20" s="45"/>
      <c r="E20" s="93">
        <v>25</v>
      </c>
      <c r="F20" s="45"/>
    </row>
    <row r="21" spans="1:20" ht="25" customHeight="1" thickBot="1" x14ac:dyDescent="0.5">
      <c r="A21" s="21">
        <v>11</v>
      </c>
      <c r="B21" s="91">
        <v>180409120018</v>
      </c>
      <c r="C21" s="92">
        <v>16</v>
      </c>
      <c r="D21" s="45"/>
      <c r="E21" s="93">
        <v>23</v>
      </c>
      <c r="F21" s="67"/>
    </row>
    <row r="22" spans="1:20" ht="25" customHeight="1" thickBot="1" x14ac:dyDescent="0.5">
      <c r="A22" s="21">
        <v>12</v>
      </c>
      <c r="B22" s="91">
        <v>180409120020</v>
      </c>
      <c r="C22" s="92">
        <v>20</v>
      </c>
      <c r="D22" s="45"/>
      <c r="E22" s="93">
        <v>24</v>
      </c>
      <c r="F22" s="67"/>
    </row>
    <row r="23" spans="1:20" ht="25" customHeight="1" thickBot="1" x14ac:dyDescent="0.5">
      <c r="A23" s="21">
        <v>13</v>
      </c>
      <c r="B23" s="91">
        <v>180409120021</v>
      </c>
      <c r="C23" s="92">
        <v>18</v>
      </c>
      <c r="D23" s="45"/>
      <c r="E23" s="93">
        <v>22</v>
      </c>
      <c r="F23" s="67"/>
      <c r="J23" s="36"/>
      <c r="K23" s="36"/>
    </row>
    <row r="24" spans="1:20" ht="31.5" customHeight="1" thickBot="1" x14ac:dyDescent="0.5">
      <c r="A24" s="21">
        <v>14</v>
      </c>
      <c r="B24" s="91">
        <v>180409120023</v>
      </c>
      <c r="C24" s="92">
        <v>14</v>
      </c>
      <c r="D24" s="45"/>
      <c r="E24" s="93">
        <v>12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91">
        <v>180409120024</v>
      </c>
      <c r="C25" s="92">
        <v>9</v>
      </c>
      <c r="D25" s="45"/>
      <c r="E25" s="93">
        <v>10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91">
        <v>180409120027</v>
      </c>
      <c r="C26" s="92">
        <v>14</v>
      </c>
      <c r="D26" s="45"/>
      <c r="E26" s="93">
        <v>15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91">
        <v>180409120032</v>
      </c>
      <c r="C27" s="92">
        <v>17</v>
      </c>
      <c r="D27" s="45"/>
      <c r="E27" s="93">
        <v>20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91">
        <v>180409120033</v>
      </c>
      <c r="C28" s="92">
        <v>16</v>
      </c>
      <c r="D28" s="72"/>
      <c r="E28" s="93">
        <v>14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91">
        <v>180409120037</v>
      </c>
      <c r="C29" s="92">
        <v>8</v>
      </c>
      <c r="D29" s="45"/>
      <c r="E29" s="93">
        <v>21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91">
        <v>180409120041</v>
      </c>
      <c r="C30" s="92">
        <v>18</v>
      </c>
      <c r="D30" s="45"/>
      <c r="E30" s="93">
        <v>20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91">
        <v>180209120003</v>
      </c>
      <c r="C31" s="92">
        <v>15</v>
      </c>
      <c r="D31" s="70"/>
      <c r="E31" s="93">
        <v>18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20" ht="25" customHeight="1" thickBot="1" x14ac:dyDescent="0.5">
      <c r="A32" s="21">
        <v>22</v>
      </c>
      <c r="B32" s="91">
        <v>180209120004</v>
      </c>
      <c r="C32" s="92">
        <v>9</v>
      </c>
      <c r="D32" s="70"/>
      <c r="E32" s="93">
        <v>7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6" ht="25" customHeight="1" thickBot="1" x14ac:dyDescent="0.5">
      <c r="A33" s="21">
        <v>23</v>
      </c>
      <c r="B33" s="91">
        <v>180209120005</v>
      </c>
      <c r="C33" s="92">
        <v>11</v>
      </c>
      <c r="D33" s="70"/>
      <c r="E33" s="93">
        <v>16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6" ht="25" customHeight="1" thickBot="1" x14ac:dyDescent="0.5">
      <c r="A34" s="21">
        <v>24</v>
      </c>
      <c r="B34" s="91">
        <v>180209120007</v>
      </c>
      <c r="C34" s="92">
        <v>13</v>
      </c>
      <c r="D34" s="70"/>
      <c r="E34" s="93">
        <v>13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6" ht="25" customHeight="1" thickBot="1" x14ac:dyDescent="0.5">
      <c r="A35" s="21">
        <v>25</v>
      </c>
      <c r="B35" s="91">
        <v>180209120012</v>
      </c>
      <c r="C35" s="92">
        <v>14</v>
      </c>
      <c r="D35" s="70"/>
      <c r="E35" s="93">
        <v>13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6" ht="25" customHeight="1" thickBot="1" x14ac:dyDescent="0.5">
      <c r="A36" s="21">
        <v>26</v>
      </c>
      <c r="B36" s="91">
        <v>180209120014</v>
      </c>
      <c r="C36" s="92">
        <v>14</v>
      </c>
      <c r="D36" s="70"/>
      <c r="E36" s="93">
        <v>9</v>
      </c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6" ht="25" customHeight="1" thickBot="1" x14ac:dyDescent="0.5">
      <c r="A37" s="21">
        <v>27</v>
      </c>
      <c r="B37" s="91">
        <v>180209120015</v>
      </c>
      <c r="C37" s="92">
        <v>16</v>
      </c>
      <c r="D37" s="70"/>
      <c r="E37" s="93">
        <v>8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25" customHeight="1" thickBot="1" x14ac:dyDescent="0.5">
      <c r="A38" s="21">
        <v>28</v>
      </c>
      <c r="B38" s="91">
        <v>180209120023</v>
      </c>
      <c r="C38" s="92">
        <v>12</v>
      </c>
      <c r="D38" s="66"/>
      <c r="E38" s="93">
        <v>16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6" ht="25" customHeight="1" thickBot="1" x14ac:dyDescent="0.5">
      <c r="A39" s="21">
        <v>29</v>
      </c>
      <c r="B39" s="91">
        <v>180209120025</v>
      </c>
      <c r="C39" s="92">
        <v>17</v>
      </c>
      <c r="D39" s="6"/>
      <c r="E39" s="93">
        <v>18</v>
      </c>
      <c r="F39" s="6"/>
      <c r="G39" s="6"/>
    </row>
    <row r="40" spans="1:16" ht="25" customHeight="1" x14ac:dyDescent="0.45">
      <c r="A40" s="21">
        <v>30</v>
      </c>
      <c r="C40" s="6"/>
      <c r="D40" s="6"/>
      <c r="E40" s="6"/>
      <c r="F40" s="6"/>
      <c r="G40" s="6"/>
    </row>
    <row r="41" spans="1:16" ht="25" customHeight="1" x14ac:dyDescent="0.45">
      <c r="A41" s="21">
        <v>31</v>
      </c>
      <c r="B41" s="74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6" ht="25" customHeight="1" x14ac:dyDescent="0.45">
      <c r="A42" s="21">
        <v>32</v>
      </c>
      <c r="B42" s="74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6" ht="25" customHeight="1" x14ac:dyDescent="0.45">
      <c r="A43" s="21">
        <v>33</v>
      </c>
      <c r="B43" s="7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6" ht="25" customHeight="1" x14ac:dyDescent="0.45">
      <c r="A44" s="21">
        <v>34</v>
      </c>
      <c r="B44" s="7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6" ht="25" customHeight="1" x14ac:dyDescent="0.45">
      <c r="A45" s="21">
        <v>35</v>
      </c>
      <c r="B45" s="74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6" ht="25" customHeight="1" x14ac:dyDescent="0.45">
      <c r="A46" s="21">
        <v>36</v>
      </c>
      <c r="B46" s="7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6" ht="25" customHeight="1" x14ac:dyDescent="0.45">
      <c r="A47" s="21">
        <v>37</v>
      </c>
      <c r="B47" s="74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6" ht="25" customHeight="1" x14ac:dyDescent="0.45">
      <c r="A48" s="21">
        <v>38</v>
      </c>
      <c r="B48" s="74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16" ht="25" customHeight="1" x14ac:dyDescent="0.45">
      <c r="A49" s="21">
        <v>39</v>
      </c>
      <c r="B49" s="74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16" ht="25" customHeight="1" x14ac:dyDescent="0.45">
      <c r="A50" s="21">
        <v>40</v>
      </c>
      <c r="B50" s="74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16" ht="25" customHeight="1" x14ac:dyDescent="0.45">
      <c r="A51" s="21">
        <v>41</v>
      </c>
      <c r="B51" s="74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16" ht="25" customHeight="1" x14ac:dyDescent="0.45">
      <c r="A52" s="21">
        <v>42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6" ht="25" customHeight="1" x14ac:dyDescent="0.45">
      <c r="A53" s="21">
        <v>43</v>
      </c>
      <c r="C53" s="6"/>
      <c r="D53" s="6"/>
      <c r="E53" s="6"/>
      <c r="F53" s="6"/>
      <c r="G53" s="6"/>
    </row>
    <row r="54" spans="1:16" ht="25" customHeight="1" x14ac:dyDescent="0.45">
      <c r="A54" s="21">
        <v>44</v>
      </c>
      <c r="C54" s="6"/>
      <c r="D54" s="6"/>
      <c r="E54" s="6"/>
      <c r="F54" s="6"/>
      <c r="G54" s="6"/>
    </row>
    <row r="55" spans="1:16" ht="25" customHeight="1" x14ac:dyDescent="0.45">
      <c r="A55" s="21">
        <v>45</v>
      </c>
      <c r="B55" s="74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16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6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16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6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6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6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6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6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16" x14ac:dyDescent="0.45">
      <c r="A64" s="21">
        <v>79</v>
      </c>
      <c r="B64" s="75"/>
      <c r="C64"/>
      <c r="D64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21" x14ac:dyDescent="0.45">
      <c r="A65" s="21">
        <v>80</v>
      </c>
      <c r="B65" s="75"/>
      <c r="C65"/>
      <c r="D65"/>
      <c r="E65" s="6"/>
      <c r="F65" s="6"/>
      <c r="G65" s="6"/>
    </row>
    <row r="66" spans="1:21" x14ac:dyDescent="0.45">
      <c r="A66" s="21">
        <v>81</v>
      </c>
      <c r="B66" s="75"/>
      <c r="C66"/>
      <c r="D66"/>
      <c r="E66" s="6"/>
      <c r="F66" s="6"/>
      <c r="G66" s="6"/>
    </row>
    <row r="67" spans="1:21" x14ac:dyDescent="0.45">
      <c r="A67" s="21">
        <v>82</v>
      </c>
      <c r="B67" s="75"/>
      <c r="C67"/>
      <c r="D67"/>
      <c r="E67" s="6"/>
      <c r="F67" s="6"/>
      <c r="G67" s="6"/>
    </row>
    <row r="68" spans="1:21" x14ac:dyDescent="0.45">
      <c r="A68" s="21">
        <v>83</v>
      </c>
      <c r="B68" s="75"/>
      <c r="C68"/>
      <c r="D68"/>
      <c r="E68" s="6"/>
      <c r="F68" s="6"/>
      <c r="G68" s="6"/>
    </row>
    <row r="69" spans="1:21" s="76" customFormat="1" x14ac:dyDescent="0.45">
      <c r="A69" s="21">
        <v>84</v>
      </c>
      <c r="B69" s="75"/>
      <c r="C69"/>
      <c r="D6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1" x14ac:dyDescent="0.45">
      <c r="A70" s="21">
        <v>85</v>
      </c>
      <c r="B70" s="75"/>
      <c r="C70"/>
      <c r="D70"/>
      <c r="E70" s="6"/>
      <c r="F70" s="6"/>
      <c r="G70" s="6"/>
      <c r="P70" s="76"/>
    </row>
    <row r="71" spans="1:21" x14ac:dyDescent="0.45">
      <c r="A71" s="21">
        <v>86</v>
      </c>
      <c r="B71" s="75"/>
      <c r="C71"/>
      <c r="D71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7A9BF-289C-463D-BB8E-32E4541A865C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94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95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66.666666666666657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50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58.333333333333329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181610110001</v>
      </c>
      <c r="C11" s="101">
        <v>35</v>
      </c>
      <c r="D11" s="45">
        <f>COUNTIF(C11:C18,"&gt;="&amp;D10)</f>
        <v>4</v>
      </c>
      <c r="E11" s="102">
        <v>24</v>
      </c>
      <c r="F11" s="47">
        <f>COUNTIF(E11:E18,"&gt;="&amp;F10)</f>
        <v>3</v>
      </c>
      <c r="G11" s="48" t="s">
        <v>46</v>
      </c>
      <c r="H11" s="49">
        <v>3</v>
      </c>
      <c r="I11" s="50">
        <v>2</v>
      </c>
      <c r="J11" s="80">
        <v>0</v>
      </c>
      <c r="K11" s="80">
        <v>0</v>
      </c>
      <c r="L11" s="80">
        <v>1</v>
      </c>
      <c r="M11" s="80">
        <v>0</v>
      </c>
      <c r="N11" s="80">
        <v>0</v>
      </c>
      <c r="O11" s="80">
        <v>0</v>
      </c>
      <c r="P11" s="80">
        <v>1</v>
      </c>
      <c r="Q11" s="80">
        <v>0</v>
      </c>
      <c r="R11" s="80">
        <v>3</v>
      </c>
      <c r="S11" s="80">
        <v>0</v>
      </c>
      <c r="T11" s="80">
        <v>0</v>
      </c>
    </row>
    <row r="12" spans="1:21" ht="25" customHeight="1" thickBot="1" x14ac:dyDescent="0.5">
      <c r="A12" s="21">
        <v>2</v>
      </c>
      <c r="B12" s="51">
        <v>181610110002</v>
      </c>
      <c r="C12" s="103">
        <v>45</v>
      </c>
      <c r="D12" s="53">
        <f>(D11/6)*100</f>
        <v>66.666666666666657</v>
      </c>
      <c r="E12" s="104">
        <v>33</v>
      </c>
      <c r="F12" s="55">
        <f>(F11/6)*100</f>
        <v>50</v>
      </c>
      <c r="G12" s="48" t="s">
        <v>47</v>
      </c>
      <c r="H12" s="56">
        <v>3</v>
      </c>
      <c r="I12" s="57">
        <v>2</v>
      </c>
      <c r="J12" s="83">
        <v>0</v>
      </c>
      <c r="K12" s="83">
        <v>0</v>
      </c>
      <c r="L12" s="83">
        <v>1</v>
      </c>
      <c r="M12" s="83">
        <v>0</v>
      </c>
      <c r="N12" s="83">
        <v>0</v>
      </c>
      <c r="O12" s="83">
        <v>0</v>
      </c>
      <c r="P12" s="83">
        <v>1</v>
      </c>
      <c r="Q12" s="83">
        <v>0</v>
      </c>
      <c r="R12" s="83">
        <v>3</v>
      </c>
      <c r="S12" s="83">
        <v>0</v>
      </c>
      <c r="T12" s="83">
        <v>0</v>
      </c>
    </row>
    <row r="13" spans="1:21" ht="25" customHeight="1" thickBot="1" x14ac:dyDescent="0.5">
      <c r="A13" s="21">
        <v>3</v>
      </c>
      <c r="B13" s="51">
        <v>181610110003</v>
      </c>
      <c r="C13" s="103">
        <v>23</v>
      </c>
      <c r="D13" s="45"/>
      <c r="E13" s="104">
        <v>13</v>
      </c>
      <c r="F13" s="58"/>
      <c r="G13" s="48" t="s">
        <v>48</v>
      </c>
      <c r="H13" s="56">
        <v>3</v>
      </c>
      <c r="I13" s="57">
        <v>2</v>
      </c>
      <c r="J13" s="83">
        <v>0</v>
      </c>
      <c r="K13" s="83">
        <v>0</v>
      </c>
      <c r="L13" s="83">
        <v>1</v>
      </c>
      <c r="M13" s="83">
        <v>0</v>
      </c>
      <c r="N13" s="83">
        <v>0</v>
      </c>
      <c r="O13" s="83">
        <v>0</v>
      </c>
      <c r="P13" s="83">
        <v>1</v>
      </c>
      <c r="Q13" s="83">
        <v>0</v>
      </c>
      <c r="R13" s="83">
        <v>3</v>
      </c>
      <c r="S13" s="83">
        <v>0</v>
      </c>
      <c r="T13" s="83">
        <v>0</v>
      </c>
    </row>
    <row r="14" spans="1:21" ht="25" customHeight="1" thickBot="1" x14ac:dyDescent="0.5">
      <c r="A14" s="21">
        <v>4</v>
      </c>
      <c r="B14" s="51">
        <v>181610110004</v>
      </c>
      <c r="C14" s="103">
        <v>44</v>
      </c>
      <c r="D14" s="45"/>
      <c r="E14" s="104">
        <v>36</v>
      </c>
      <c r="F14" s="58"/>
      <c r="G14" s="59"/>
      <c r="H14" s="56">
        <v>3</v>
      </c>
      <c r="I14" s="57">
        <v>2</v>
      </c>
      <c r="J14" s="83">
        <v>0</v>
      </c>
      <c r="K14" s="83">
        <v>1</v>
      </c>
      <c r="L14" s="83">
        <v>1</v>
      </c>
      <c r="M14" s="83">
        <v>0</v>
      </c>
      <c r="N14" s="83">
        <v>0</v>
      </c>
      <c r="O14" s="83">
        <v>0</v>
      </c>
      <c r="P14" s="83">
        <v>1</v>
      </c>
      <c r="Q14" s="83">
        <v>0</v>
      </c>
      <c r="R14" s="83">
        <v>3</v>
      </c>
      <c r="S14" s="83">
        <v>0</v>
      </c>
      <c r="T14" s="83">
        <v>0</v>
      </c>
    </row>
    <row r="15" spans="1:21" ht="25" customHeight="1" thickBot="1" x14ac:dyDescent="0.5">
      <c r="A15" s="21">
        <v>5</v>
      </c>
      <c r="B15" s="51">
        <v>181610110006</v>
      </c>
      <c r="C15" s="103">
        <v>6</v>
      </c>
      <c r="D15" s="45"/>
      <c r="E15" s="104">
        <v>0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181610110007</v>
      </c>
      <c r="C16" s="103">
        <v>34</v>
      </c>
      <c r="D16" s="45"/>
      <c r="E16" s="104">
        <v>33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/>
      <c r="C17" s="52"/>
      <c r="D17" s="45"/>
      <c r="E17" s="54"/>
      <c r="F17" s="58"/>
      <c r="G17" s="59" t="s">
        <v>49</v>
      </c>
      <c r="H17" s="60">
        <f t="shared" ref="H17:T17" si="0">AVERAGE(H11:H16)</f>
        <v>3</v>
      </c>
      <c r="I17" s="60">
        <f t="shared" si="0"/>
        <v>2</v>
      </c>
      <c r="J17" s="60">
        <f t="shared" si="0"/>
        <v>0</v>
      </c>
      <c r="K17" s="60">
        <f t="shared" si="0"/>
        <v>0.25</v>
      </c>
      <c r="L17" s="60">
        <f t="shared" si="0"/>
        <v>1</v>
      </c>
      <c r="M17" s="60">
        <f t="shared" si="0"/>
        <v>0</v>
      </c>
      <c r="N17" s="60">
        <f t="shared" si="0"/>
        <v>0</v>
      </c>
      <c r="O17" s="60">
        <f t="shared" si="0"/>
        <v>0</v>
      </c>
      <c r="P17" s="60">
        <f t="shared" si="0"/>
        <v>1</v>
      </c>
      <c r="Q17" s="60">
        <f t="shared" si="0"/>
        <v>0</v>
      </c>
      <c r="R17" s="60">
        <f t="shared" si="0"/>
        <v>3</v>
      </c>
      <c r="S17" s="60">
        <f t="shared" si="0"/>
        <v>0</v>
      </c>
      <c r="T17" s="60">
        <f t="shared" si="0"/>
        <v>0</v>
      </c>
    </row>
    <row r="18" spans="1:20" ht="38" customHeight="1" thickBot="1" x14ac:dyDescent="0.5">
      <c r="A18" s="21">
        <v>8</v>
      </c>
      <c r="B18" s="51"/>
      <c r="C18" s="52"/>
      <c r="D18" s="45"/>
      <c r="E18" s="54"/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1.4616</v>
      </c>
      <c r="J18" s="64">
        <f t="shared" si="1"/>
        <v>0</v>
      </c>
      <c r="K18" s="64">
        <f t="shared" si="1"/>
        <v>0.1827</v>
      </c>
      <c r="L18" s="64">
        <f t="shared" si="1"/>
        <v>0.73080000000000001</v>
      </c>
      <c r="M18" s="64">
        <f t="shared" si="1"/>
        <v>0</v>
      </c>
      <c r="N18" s="64">
        <f t="shared" si="1"/>
        <v>0</v>
      </c>
      <c r="O18" s="64">
        <f t="shared" si="1"/>
        <v>0</v>
      </c>
      <c r="P18" s="64">
        <f t="shared" si="1"/>
        <v>0.73080000000000001</v>
      </c>
      <c r="Q18" s="64">
        <f t="shared" si="1"/>
        <v>0</v>
      </c>
      <c r="R18" s="64">
        <f t="shared" si="1"/>
        <v>2.1924000000000001</v>
      </c>
      <c r="S18" s="64">
        <f t="shared" si="1"/>
        <v>0</v>
      </c>
      <c r="T18" s="64">
        <f t="shared" si="1"/>
        <v>0</v>
      </c>
    </row>
    <row r="19" spans="1:20" ht="25" customHeight="1" x14ac:dyDescent="0.45">
      <c r="A19" s="21">
        <v>9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20" ht="41" customHeight="1" x14ac:dyDescent="0.45">
      <c r="A20" s="21">
        <v>10</v>
      </c>
      <c r="C20" s="6"/>
      <c r="D20" s="6"/>
      <c r="E20" s="6"/>
      <c r="F20" s="6"/>
      <c r="G20" s="6"/>
    </row>
    <row r="21" spans="1:20" ht="25" customHeight="1" x14ac:dyDescent="0.45">
      <c r="A21" s="21">
        <v>11</v>
      </c>
      <c r="C21" s="6"/>
      <c r="D21" s="6"/>
      <c r="E21" s="6"/>
      <c r="F21" s="6"/>
      <c r="G21" s="6"/>
    </row>
    <row r="22" spans="1:20" ht="25" customHeight="1" x14ac:dyDescent="0.45">
      <c r="A22" s="21">
        <v>12</v>
      </c>
      <c r="C22" s="6"/>
      <c r="D22" s="6"/>
      <c r="E22" s="6"/>
      <c r="F22" s="6"/>
      <c r="G22" s="6"/>
    </row>
    <row r="23" spans="1:20" ht="25" customHeight="1" x14ac:dyDescent="0.45">
      <c r="A23" s="21">
        <v>13</v>
      </c>
      <c r="C23" s="6"/>
      <c r="D23" s="6"/>
      <c r="E23" s="36"/>
      <c r="F23" s="36"/>
      <c r="G23" s="6"/>
    </row>
    <row r="24" spans="1:20" ht="31.5" customHeight="1" x14ac:dyDescent="0.45">
      <c r="A24" s="21">
        <v>14</v>
      </c>
      <c r="C24" s="68"/>
      <c r="D24" s="69"/>
      <c r="E24" s="69"/>
      <c r="F24" s="6"/>
      <c r="G24" s="6"/>
      <c r="H24" s="36"/>
      <c r="I24" s="36"/>
      <c r="J24" s="36"/>
      <c r="K24" s="36"/>
      <c r="L24" s="36"/>
    </row>
    <row r="25" spans="1:20" ht="25" customHeight="1" x14ac:dyDescent="0.45">
      <c r="A25" s="21">
        <v>15</v>
      </c>
      <c r="C25" s="70"/>
      <c r="D25" s="71"/>
      <c r="E25" s="71"/>
      <c r="F25" s="6"/>
      <c r="G25" s="6"/>
      <c r="H25" s="36"/>
      <c r="I25" s="36"/>
      <c r="J25" s="36"/>
      <c r="K25" s="36"/>
      <c r="L25" s="36"/>
    </row>
    <row r="26" spans="1:20" ht="25" customHeight="1" x14ac:dyDescent="0.45">
      <c r="A26" s="21">
        <v>16</v>
      </c>
      <c r="D26" s="6"/>
      <c r="E26" s="6"/>
      <c r="F26" s="6"/>
      <c r="G26" s="6"/>
      <c r="I26" s="36"/>
      <c r="J26" s="36"/>
      <c r="K26" s="36"/>
      <c r="L26" s="36"/>
    </row>
    <row r="27" spans="1:20" ht="25" customHeight="1" x14ac:dyDescent="0.45">
      <c r="A27" s="21">
        <v>17</v>
      </c>
      <c r="C27" s="6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20" ht="25" customHeight="1" x14ac:dyDescent="0.45">
      <c r="A28" s="21">
        <v>18</v>
      </c>
      <c r="B28" s="74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20" ht="25" customHeight="1" x14ac:dyDescent="0.45">
      <c r="A29" s="21">
        <v>19</v>
      </c>
      <c r="B29" s="74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20" ht="25" customHeight="1" x14ac:dyDescent="0.45">
      <c r="A30" s="21">
        <v>20</v>
      </c>
      <c r="B30" s="74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20" ht="25" customHeight="1" x14ac:dyDescent="0.45">
      <c r="A31" s="21">
        <v>21</v>
      </c>
      <c r="B31" s="74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20" ht="25" customHeight="1" x14ac:dyDescent="0.45">
      <c r="A32" s="21">
        <v>22</v>
      </c>
      <c r="B32" s="74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6" ht="25" customHeight="1" x14ac:dyDescent="0.45">
      <c r="A33" s="21">
        <v>23</v>
      </c>
      <c r="B33" s="74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6" ht="25" customHeight="1" x14ac:dyDescent="0.45">
      <c r="A34" s="21">
        <v>24</v>
      </c>
      <c r="B34" s="74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6" ht="25" customHeight="1" x14ac:dyDescent="0.45">
      <c r="A35" s="21">
        <v>25</v>
      </c>
      <c r="B35" s="7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6" ht="25" customHeight="1" x14ac:dyDescent="0.45">
      <c r="A36" s="21">
        <v>26</v>
      </c>
      <c r="B36" s="74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6" ht="25" customHeight="1" x14ac:dyDescent="0.45">
      <c r="A37" s="21">
        <v>27</v>
      </c>
      <c r="B37" s="74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25" customHeight="1" x14ac:dyDescent="0.45">
      <c r="A38" s="21">
        <v>28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6" ht="25" customHeight="1" x14ac:dyDescent="0.45">
      <c r="A39" s="21">
        <v>29</v>
      </c>
      <c r="C39" s="6"/>
      <c r="D39" s="6"/>
      <c r="E39" s="6"/>
      <c r="F39" s="6"/>
      <c r="G39" s="6"/>
    </row>
    <row r="40" spans="1:16" ht="25" customHeight="1" x14ac:dyDescent="0.45">
      <c r="A40" s="21">
        <v>30</v>
      </c>
      <c r="C40" s="6"/>
      <c r="D40" s="6"/>
      <c r="E40" s="6"/>
      <c r="F40" s="6"/>
      <c r="G40" s="6"/>
    </row>
    <row r="41" spans="1:16" ht="25" customHeight="1" x14ac:dyDescent="0.45">
      <c r="A41" s="21">
        <v>31</v>
      </c>
      <c r="B41" s="74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6" ht="25" customHeight="1" x14ac:dyDescent="0.45">
      <c r="A42" s="21">
        <v>32</v>
      </c>
      <c r="B42" s="74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6" ht="25" customHeight="1" x14ac:dyDescent="0.45">
      <c r="A43" s="21">
        <v>33</v>
      </c>
      <c r="B43" s="7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6" ht="25" customHeight="1" x14ac:dyDescent="0.45">
      <c r="A44" s="21">
        <v>34</v>
      </c>
      <c r="B44" s="7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6" ht="25" customHeight="1" x14ac:dyDescent="0.45">
      <c r="A45" s="21">
        <v>35</v>
      </c>
      <c r="B45" s="74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6" ht="25" customHeight="1" x14ac:dyDescent="0.45">
      <c r="A46" s="21">
        <v>36</v>
      </c>
      <c r="B46" s="7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6" ht="25" customHeight="1" x14ac:dyDescent="0.45">
      <c r="A47" s="21">
        <v>37</v>
      </c>
      <c r="B47" s="74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6" ht="25" customHeight="1" x14ac:dyDescent="0.45">
      <c r="A48" s="21">
        <v>38</v>
      </c>
      <c r="B48" s="74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16" ht="25" customHeight="1" x14ac:dyDescent="0.45">
      <c r="A49" s="21">
        <v>39</v>
      </c>
      <c r="B49" s="74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16" ht="25" customHeight="1" x14ac:dyDescent="0.45">
      <c r="A50" s="21">
        <v>40</v>
      </c>
      <c r="B50" s="74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16" ht="25" customHeight="1" x14ac:dyDescent="0.45">
      <c r="A51" s="21">
        <v>41</v>
      </c>
      <c r="B51" s="74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16" ht="25" customHeight="1" x14ac:dyDescent="0.45">
      <c r="A52" s="21">
        <v>42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6" ht="25" customHeight="1" x14ac:dyDescent="0.45">
      <c r="A53" s="21">
        <v>43</v>
      </c>
      <c r="C53" s="6"/>
      <c r="D53" s="6"/>
      <c r="E53" s="6"/>
      <c r="F53" s="6"/>
      <c r="G53" s="6"/>
    </row>
    <row r="54" spans="1:16" ht="25" customHeight="1" x14ac:dyDescent="0.45">
      <c r="A54" s="21">
        <v>44</v>
      </c>
      <c r="C54" s="6"/>
      <c r="D54" s="6"/>
      <c r="E54" s="6"/>
      <c r="F54" s="6"/>
      <c r="G54" s="6"/>
    </row>
    <row r="55" spans="1:16" ht="25" customHeight="1" x14ac:dyDescent="0.45">
      <c r="A55" s="21">
        <v>45</v>
      </c>
      <c r="B55" s="74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16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6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16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6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6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6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6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6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16" x14ac:dyDescent="0.45">
      <c r="A64" s="21">
        <v>79</v>
      </c>
      <c r="B64" s="75"/>
      <c r="C64"/>
      <c r="D64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D24:E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3766-A937-4F02-9CF9-68D17D344C6D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96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97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83.333333333333343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50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66.666666666666671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181610110001</v>
      </c>
      <c r="C11" s="101">
        <v>35</v>
      </c>
      <c r="D11" s="45">
        <f>COUNTIF(C11:C19,"&gt;="&amp;D10)</f>
        <v>5</v>
      </c>
      <c r="E11" s="102">
        <v>26</v>
      </c>
      <c r="F11" s="47">
        <f>COUNTIF(E11:E19,"&gt;="&amp;F10)</f>
        <v>3</v>
      </c>
      <c r="G11" s="48" t="s">
        <v>46</v>
      </c>
      <c r="H11" s="49">
        <v>3</v>
      </c>
      <c r="I11" s="5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3</v>
      </c>
      <c r="Q11" s="80">
        <v>3</v>
      </c>
      <c r="R11" s="80">
        <v>3</v>
      </c>
      <c r="S11" s="80">
        <v>3</v>
      </c>
      <c r="T11" s="80">
        <v>0</v>
      </c>
    </row>
    <row r="12" spans="1:21" ht="25" customHeight="1" thickBot="1" x14ac:dyDescent="0.5">
      <c r="A12" s="21">
        <v>2</v>
      </c>
      <c r="B12" s="51">
        <v>181610110002</v>
      </c>
      <c r="C12" s="103">
        <v>43</v>
      </c>
      <c r="D12" s="53">
        <f>(D11/6)*100</f>
        <v>83.333333333333343</v>
      </c>
      <c r="E12" s="104">
        <v>37</v>
      </c>
      <c r="F12" s="55">
        <f>(F11/6)*100</f>
        <v>50</v>
      </c>
      <c r="G12" s="48" t="s">
        <v>47</v>
      </c>
      <c r="H12" s="56">
        <v>3</v>
      </c>
      <c r="I12" s="57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3</v>
      </c>
      <c r="Q12" s="83">
        <v>3</v>
      </c>
      <c r="R12" s="83">
        <v>3</v>
      </c>
      <c r="S12" s="83">
        <v>3</v>
      </c>
      <c r="T12" s="83">
        <v>0</v>
      </c>
    </row>
    <row r="13" spans="1:21" ht="25" customHeight="1" thickBot="1" x14ac:dyDescent="0.5">
      <c r="A13" s="21">
        <v>3</v>
      </c>
      <c r="B13" s="51">
        <v>181610110003</v>
      </c>
      <c r="C13" s="103">
        <v>41</v>
      </c>
      <c r="D13" s="45"/>
      <c r="E13" s="104">
        <v>29</v>
      </c>
      <c r="F13" s="58"/>
      <c r="G13" s="48" t="s">
        <v>48</v>
      </c>
      <c r="H13" s="56"/>
      <c r="I13" s="5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1" ht="25" customHeight="1" thickBot="1" x14ac:dyDescent="0.5">
      <c r="A14" s="21">
        <v>4</v>
      </c>
      <c r="B14" s="51">
        <v>181610110004</v>
      </c>
      <c r="C14" s="103">
        <v>36</v>
      </c>
      <c r="D14" s="45"/>
      <c r="E14" s="104">
        <v>25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51">
        <v>181610110006</v>
      </c>
      <c r="C15" s="103">
        <v>2</v>
      </c>
      <c r="D15" s="45"/>
      <c r="E15" s="104">
        <v>0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181610110007</v>
      </c>
      <c r="C16" s="103">
        <v>35</v>
      </c>
      <c r="D16" s="45"/>
      <c r="E16" s="104">
        <v>31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/>
      <c r="C17" s="52"/>
      <c r="D17" s="45"/>
      <c r="E17" s="54"/>
      <c r="F17" s="58"/>
      <c r="G17" s="59" t="s">
        <v>49</v>
      </c>
      <c r="H17" s="60">
        <f>AVERAGE(H11:H16)</f>
        <v>3</v>
      </c>
      <c r="I17" s="60">
        <f t="shared" ref="I17:T17" si="0">AVERAGE(I11:I16)</f>
        <v>0</v>
      </c>
      <c r="J17" s="60">
        <f t="shared" si="0"/>
        <v>0</v>
      </c>
      <c r="K17" s="60">
        <f t="shared" si="0"/>
        <v>0</v>
      </c>
      <c r="L17" s="60">
        <f t="shared" si="0"/>
        <v>0</v>
      </c>
      <c r="M17" s="60">
        <f t="shared" si="0"/>
        <v>0</v>
      </c>
      <c r="N17" s="60">
        <f t="shared" si="0"/>
        <v>0</v>
      </c>
      <c r="O17" s="60">
        <f t="shared" si="0"/>
        <v>0</v>
      </c>
      <c r="P17" s="60">
        <f t="shared" si="0"/>
        <v>3</v>
      </c>
      <c r="Q17" s="60">
        <f t="shared" si="0"/>
        <v>3</v>
      </c>
      <c r="R17" s="60">
        <f t="shared" si="0"/>
        <v>3</v>
      </c>
      <c r="S17" s="60">
        <f t="shared" si="0"/>
        <v>3</v>
      </c>
      <c r="T17" s="60">
        <f t="shared" si="0"/>
        <v>0</v>
      </c>
    </row>
    <row r="18" spans="1:20" ht="38" customHeight="1" thickBot="1" x14ac:dyDescent="0.5">
      <c r="A18" s="21">
        <v>8</v>
      </c>
      <c r="B18" s="51"/>
      <c r="C18" s="52"/>
      <c r="D18" s="45"/>
      <c r="E18" s="54"/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  <c r="M18" s="64">
        <f t="shared" si="1"/>
        <v>0</v>
      </c>
      <c r="N18" s="64">
        <f t="shared" si="1"/>
        <v>0</v>
      </c>
      <c r="O18" s="64">
        <f t="shared" si="1"/>
        <v>0</v>
      </c>
      <c r="P18" s="64">
        <f t="shared" si="1"/>
        <v>2.1924000000000001</v>
      </c>
      <c r="Q18" s="64">
        <f t="shared" si="1"/>
        <v>2.1924000000000001</v>
      </c>
      <c r="R18" s="64">
        <f t="shared" si="1"/>
        <v>2.1924000000000001</v>
      </c>
      <c r="S18" s="64">
        <f t="shared" si="1"/>
        <v>2.1924000000000001</v>
      </c>
      <c r="T18" s="64">
        <f t="shared" si="1"/>
        <v>0</v>
      </c>
    </row>
    <row r="19" spans="1:20" ht="25" customHeight="1" thickBot="1" x14ac:dyDescent="0.5">
      <c r="A19" s="21">
        <v>9</v>
      </c>
      <c r="B19" s="51"/>
      <c r="C19" s="52"/>
      <c r="D19" s="45"/>
      <c r="E19" s="54"/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x14ac:dyDescent="0.45">
      <c r="A20" s="21">
        <v>10</v>
      </c>
      <c r="B20" s="45"/>
      <c r="D20" s="6"/>
      <c r="E20" s="6"/>
      <c r="F20" s="6"/>
      <c r="G20" s="6"/>
    </row>
    <row r="21" spans="1:20" ht="25" customHeight="1" x14ac:dyDescent="0.45">
      <c r="A21" s="21">
        <v>11</v>
      </c>
      <c r="B21" s="67"/>
      <c r="D21" s="6"/>
      <c r="E21" s="6"/>
      <c r="F21" s="6"/>
      <c r="G21" s="6"/>
    </row>
    <row r="22" spans="1:20" ht="25" customHeight="1" x14ac:dyDescent="0.45">
      <c r="A22" s="21">
        <v>12</v>
      </c>
      <c r="B22" s="67"/>
      <c r="D22" s="6"/>
      <c r="E22" s="6"/>
      <c r="F22" s="6"/>
      <c r="G22" s="6"/>
    </row>
    <row r="23" spans="1:20" ht="25" customHeight="1" x14ac:dyDescent="0.45">
      <c r="A23" s="21">
        <v>13</v>
      </c>
      <c r="B23" s="67"/>
      <c r="D23" s="6"/>
      <c r="E23" s="6"/>
      <c r="F23" s="36"/>
      <c r="G23" s="36"/>
    </row>
    <row r="24" spans="1:20" ht="31.5" customHeight="1" x14ac:dyDescent="0.45">
      <c r="A24" s="21">
        <v>14</v>
      </c>
      <c r="B24" s="67"/>
      <c r="D24" s="68"/>
      <c r="E24" s="69"/>
      <c r="F24" s="69"/>
      <c r="G24" s="6"/>
      <c r="I24" s="36"/>
      <c r="J24" s="36"/>
      <c r="K24" s="36"/>
      <c r="L24" s="36"/>
      <c r="M24" s="36"/>
    </row>
    <row r="25" spans="1:20" ht="25" customHeight="1" x14ac:dyDescent="0.45">
      <c r="A25" s="21">
        <v>15</v>
      </c>
      <c r="B25" s="67"/>
      <c r="D25" s="70"/>
      <c r="E25" s="71"/>
      <c r="F25" s="71"/>
      <c r="G25" s="6"/>
      <c r="I25" s="36"/>
      <c r="J25" s="36"/>
      <c r="K25" s="36"/>
      <c r="L25" s="36"/>
      <c r="M25" s="36"/>
    </row>
    <row r="26" spans="1:20" ht="25" customHeight="1" x14ac:dyDescent="0.45">
      <c r="A26" s="21">
        <v>16</v>
      </c>
      <c r="B26" s="67"/>
      <c r="E26" s="6"/>
      <c r="F26" s="6"/>
      <c r="G26" s="6"/>
      <c r="J26" s="36"/>
      <c r="K26" s="36"/>
      <c r="L26" s="36"/>
      <c r="M26" s="36"/>
    </row>
    <row r="27" spans="1:20" ht="25" customHeight="1" x14ac:dyDescent="0.45">
      <c r="A27" s="21">
        <v>17</v>
      </c>
      <c r="B27" s="67"/>
      <c r="D27" s="6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20" ht="25" customHeight="1" x14ac:dyDescent="0.45">
      <c r="A28" s="21">
        <v>18</v>
      </c>
      <c r="B28" s="73"/>
      <c r="C28" s="74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20" ht="25" customHeight="1" x14ac:dyDescent="0.45">
      <c r="A29" s="21">
        <v>19</v>
      </c>
      <c r="B29" s="67"/>
      <c r="C29" s="74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20" ht="25" customHeight="1" x14ac:dyDescent="0.45">
      <c r="A30" s="21">
        <v>20</v>
      </c>
      <c r="B30" s="67"/>
      <c r="C30" s="74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20" ht="25" customHeight="1" x14ac:dyDescent="0.45">
      <c r="A31" s="21">
        <v>21</v>
      </c>
      <c r="B31" s="67"/>
      <c r="C31" s="74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20" ht="25" customHeight="1" x14ac:dyDescent="0.45">
      <c r="A32" s="21">
        <v>22</v>
      </c>
      <c r="B32" s="67"/>
      <c r="C32" s="74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17" ht="25" customHeight="1" x14ac:dyDescent="0.45">
      <c r="A33" s="21">
        <v>23</v>
      </c>
      <c r="B33" s="67"/>
      <c r="C33" s="74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7" ht="25" customHeight="1" x14ac:dyDescent="0.45">
      <c r="A34" s="21">
        <v>24</v>
      </c>
      <c r="B34" s="67"/>
      <c r="C34" s="74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  <row r="35" spans="1:17" ht="25" customHeight="1" x14ac:dyDescent="0.45">
      <c r="A35" s="21">
        <v>25</v>
      </c>
      <c r="B35" s="67"/>
      <c r="C35" s="74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17" ht="25" customHeight="1" x14ac:dyDescent="0.45">
      <c r="A36" s="21">
        <v>26</v>
      </c>
      <c r="B36" s="67"/>
      <c r="C36" s="74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1:17" ht="25" customHeight="1" x14ac:dyDescent="0.45">
      <c r="A37" s="21">
        <v>27</v>
      </c>
      <c r="B37" s="67"/>
      <c r="C37" s="74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7" ht="25" customHeight="1" x14ac:dyDescent="0.45">
      <c r="A38" s="21">
        <v>28</v>
      </c>
      <c r="B38" s="67"/>
      <c r="C38" s="65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:17" ht="25" customHeight="1" x14ac:dyDescent="0.45">
      <c r="A39" s="21">
        <v>29</v>
      </c>
      <c r="B39" s="67"/>
      <c r="D39" s="6"/>
      <c r="E39" s="6"/>
      <c r="F39" s="6"/>
      <c r="G39" s="6"/>
    </row>
    <row r="40" spans="1:17" ht="25" customHeight="1" x14ac:dyDescent="0.45">
      <c r="A40" s="21">
        <v>30</v>
      </c>
      <c r="B40" s="67"/>
      <c r="D40" s="6"/>
      <c r="E40" s="6"/>
      <c r="F40" s="6"/>
      <c r="G40" s="6"/>
    </row>
    <row r="41" spans="1:17" ht="25" customHeight="1" x14ac:dyDescent="0.45">
      <c r="A41" s="21">
        <v>31</v>
      </c>
      <c r="B41" s="67"/>
      <c r="C41" s="74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2" spans="1:17" ht="25" customHeight="1" x14ac:dyDescent="0.45">
      <c r="A42" s="21">
        <v>32</v>
      </c>
      <c r="B42" s="67"/>
      <c r="C42" s="74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7" ht="25" customHeight="1" x14ac:dyDescent="0.45">
      <c r="A43" s="21">
        <v>33</v>
      </c>
      <c r="B43" s="67"/>
      <c r="C43" s="74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7" ht="25" customHeight="1" x14ac:dyDescent="0.45">
      <c r="A44" s="21">
        <v>34</v>
      </c>
      <c r="B44" s="67"/>
      <c r="C44" s="74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7" ht="25" customHeight="1" x14ac:dyDescent="0.45">
      <c r="A45" s="21">
        <v>35</v>
      </c>
      <c r="B45" s="67"/>
      <c r="C45" s="74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1:17" ht="25" customHeight="1" x14ac:dyDescent="0.45">
      <c r="A46" s="21">
        <v>36</v>
      </c>
      <c r="B46" s="67"/>
      <c r="C46" s="74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7" ht="25" customHeight="1" x14ac:dyDescent="0.45">
      <c r="A47" s="21">
        <v>37</v>
      </c>
      <c r="B47" s="67"/>
      <c r="C47" s="74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7" ht="25" customHeight="1" x14ac:dyDescent="0.45">
      <c r="A48" s="21">
        <v>38</v>
      </c>
      <c r="B48" s="67"/>
      <c r="C48" s="74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1:17" ht="25" customHeight="1" x14ac:dyDescent="0.45">
      <c r="A49" s="21">
        <v>39</v>
      </c>
      <c r="B49" s="67"/>
      <c r="C49" s="74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1:17" ht="25" customHeight="1" x14ac:dyDescent="0.45">
      <c r="A50" s="21">
        <v>40</v>
      </c>
      <c r="B50" s="67"/>
      <c r="C50" s="74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1:17" ht="25" customHeight="1" x14ac:dyDescent="0.45">
      <c r="A51" s="21">
        <v>41</v>
      </c>
      <c r="B51" s="67"/>
      <c r="C51" s="74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1:17" ht="25" customHeight="1" x14ac:dyDescent="0.45">
      <c r="A52" s="21">
        <v>42</v>
      </c>
      <c r="B52" s="67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7" ht="25" customHeight="1" x14ac:dyDescent="0.45">
      <c r="A53" s="21">
        <v>43</v>
      </c>
      <c r="B53" s="67"/>
      <c r="D53" s="6"/>
      <c r="E53" s="6"/>
      <c r="F53" s="6"/>
      <c r="G53" s="6"/>
    </row>
    <row r="54" spans="1:17" ht="25" customHeight="1" x14ac:dyDescent="0.45">
      <c r="A54" s="21">
        <v>44</v>
      </c>
      <c r="B54" s="67"/>
      <c r="D54" s="6"/>
      <c r="E54" s="6"/>
      <c r="F54" s="6"/>
      <c r="G54" s="6"/>
    </row>
    <row r="55" spans="1:17" ht="25" customHeight="1" x14ac:dyDescent="0.45">
      <c r="A55" s="21">
        <v>45</v>
      </c>
      <c r="B55" s="73"/>
      <c r="C55" s="74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7" ht="25" customHeight="1" x14ac:dyDescent="0.45">
      <c r="A56" s="21">
        <v>46</v>
      </c>
      <c r="B56" s="73"/>
      <c r="C56" s="74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7" ht="25" customHeight="1" x14ac:dyDescent="0.45">
      <c r="A57" s="21">
        <v>47</v>
      </c>
      <c r="B57" s="67"/>
      <c r="C57" s="74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1:17" ht="25" customHeight="1" x14ac:dyDescent="0.45">
      <c r="A58" s="21">
        <v>48</v>
      </c>
      <c r="B58" s="67"/>
      <c r="C58" s="74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1:17" ht="25" customHeight="1" x14ac:dyDescent="0.45">
      <c r="A59" s="21">
        <v>49</v>
      </c>
      <c r="B59" s="67"/>
      <c r="C59" s="74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1:17" ht="25" customHeight="1" x14ac:dyDescent="0.45">
      <c r="A60" s="21">
        <v>50</v>
      </c>
      <c r="B60" s="67"/>
      <c r="C60" s="74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7" ht="25" customHeight="1" x14ac:dyDescent="0.45">
      <c r="A61" s="21">
        <v>51</v>
      </c>
      <c r="B61" s="67"/>
      <c r="C61" s="74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1:17" ht="25" customHeight="1" x14ac:dyDescent="0.45">
      <c r="A62" s="21">
        <v>52</v>
      </c>
      <c r="B62" s="67"/>
      <c r="C62" s="74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7" x14ac:dyDescent="0.45">
      <c r="A63" s="21">
        <v>78</v>
      </c>
      <c r="B63" s="75"/>
      <c r="C63" s="75"/>
      <c r="D63"/>
      <c r="E63"/>
      <c r="F63" s="6"/>
      <c r="G63" s="6"/>
      <c r="Q63" s="76"/>
    </row>
    <row r="64" spans="1:17" x14ac:dyDescent="0.45">
      <c r="A64" s="21">
        <v>79</v>
      </c>
      <c r="B64" s="77"/>
      <c r="C64" s="75"/>
      <c r="D64"/>
      <c r="E64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E24:F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464D2-E22F-4881-A814-3D0D2106E79F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98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99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33.333333333333329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50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41.666666666666664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181610110001</v>
      </c>
      <c r="C11" s="101">
        <v>26</v>
      </c>
      <c r="D11" s="45">
        <f>COUNTIF(C11:C19,"&gt;="&amp;D10)</f>
        <v>2</v>
      </c>
      <c r="E11" s="102">
        <v>16</v>
      </c>
      <c r="F11" s="47">
        <f>COUNTIF(E11:E19,"&gt;="&amp;F10)</f>
        <v>3</v>
      </c>
      <c r="G11" s="48" t="s">
        <v>46</v>
      </c>
      <c r="H11" s="49">
        <v>3</v>
      </c>
      <c r="I11" s="50">
        <v>0</v>
      </c>
      <c r="J11" s="80">
        <v>0</v>
      </c>
      <c r="K11" s="80">
        <v>0</v>
      </c>
      <c r="L11" s="80">
        <v>3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3</v>
      </c>
      <c r="S11" s="80">
        <v>0</v>
      </c>
      <c r="T11" s="80">
        <v>0</v>
      </c>
    </row>
    <row r="12" spans="1:21" ht="25" customHeight="1" thickBot="1" x14ac:dyDescent="0.5">
      <c r="A12" s="21">
        <v>2</v>
      </c>
      <c r="B12" s="51">
        <v>181610110002</v>
      </c>
      <c r="C12" s="103">
        <v>47</v>
      </c>
      <c r="D12" s="53">
        <f>(D11/6)*100</f>
        <v>33.333333333333329</v>
      </c>
      <c r="E12" s="104">
        <v>43</v>
      </c>
      <c r="F12" s="55">
        <f>(F11/6)*100</f>
        <v>50</v>
      </c>
      <c r="G12" s="48" t="s">
        <v>47</v>
      </c>
      <c r="H12" s="56">
        <v>3</v>
      </c>
      <c r="I12" s="57">
        <v>0</v>
      </c>
      <c r="J12" s="83">
        <v>0</v>
      </c>
      <c r="K12" s="83">
        <v>0</v>
      </c>
      <c r="L12" s="83">
        <v>3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3</v>
      </c>
      <c r="S12" s="83">
        <v>0</v>
      </c>
      <c r="T12" s="83">
        <v>0</v>
      </c>
    </row>
    <row r="13" spans="1:21" ht="25" customHeight="1" thickBot="1" x14ac:dyDescent="0.5">
      <c r="A13" s="21">
        <v>3</v>
      </c>
      <c r="B13" s="51">
        <v>181610110003</v>
      </c>
      <c r="C13" s="103">
        <v>16</v>
      </c>
      <c r="D13" s="45"/>
      <c r="E13" s="104">
        <v>8</v>
      </c>
      <c r="F13" s="58"/>
      <c r="G13" s="48" t="s">
        <v>48</v>
      </c>
      <c r="H13" s="56">
        <v>3</v>
      </c>
      <c r="I13" s="57">
        <v>0</v>
      </c>
      <c r="J13" s="83">
        <v>0</v>
      </c>
      <c r="K13" s="83">
        <v>0</v>
      </c>
      <c r="L13" s="83">
        <v>3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3</v>
      </c>
      <c r="S13" s="83">
        <v>0</v>
      </c>
      <c r="T13" s="83">
        <v>0</v>
      </c>
    </row>
    <row r="14" spans="1:21" ht="25" customHeight="1" thickBot="1" x14ac:dyDescent="0.5">
      <c r="A14" s="21">
        <v>4</v>
      </c>
      <c r="B14" s="51">
        <v>181610110004</v>
      </c>
      <c r="C14" s="103">
        <v>44</v>
      </c>
      <c r="D14" s="45"/>
      <c r="E14" s="104">
        <v>31</v>
      </c>
      <c r="F14" s="58"/>
      <c r="G14" s="59"/>
      <c r="H14" s="56">
        <v>3</v>
      </c>
      <c r="I14" s="57">
        <v>0</v>
      </c>
      <c r="J14" s="83">
        <v>0</v>
      </c>
      <c r="K14" s="83">
        <v>0</v>
      </c>
      <c r="L14" s="83">
        <v>3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3</v>
      </c>
      <c r="S14" s="83">
        <v>0</v>
      </c>
      <c r="T14" s="83">
        <v>0</v>
      </c>
    </row>
    <row r="15" spans="1:21" ht="25" customHeight="1" thickBot="1" x14ac:dyDescent="0.5">
      <c r="A15" s="21">
        <v>5</v>
      </c>
      <c r="B15" s="51">
        <v>181610110006</v>
      </c>
      <c r="C15" s="103">
        <v>3</v>
      </c>
      <c r="D15" s="45"/>
      <c r="E15" s="104">
        <v>0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181610110007</v>
      </c>
      <c r="C16" s="103">
        <v>26</v>
      </c>
      <c r="D16" s="45"/>
      <c r="E16" s="104">
        <v>29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/>
      <c r="C17" s="52"/>
      <c r="D17" s="45"/>
      <c r="E17" s="54"/>
      <c r="F17" s="58"/>
      <c r="G17" s="59" t="s">
        <v>49</v>
      </c>
      <c r="H17" s="60">
        <f>AVERAGE(H11:H16)</f>
        <v>3</v>
      </c>
      <c r="I17" s="60">
        <f t="shared" ref="I17:T17" si="0">AVERAGE(I11:I16)</f>
        <v>0</v>
      </c>
      <c r="J17" s="60">
        <f t="shared" si="0"/>
        <v>0</v>
      </c>
      <c r="K17" s="60">
        <f t="shared" si="0"/>
        <v>0</v>
      </c>
      <c r="L17" s="60">
        <f t="shared" si="0"/>
        <v>3</v>
      </c>
      <c r="M17" s="60">
        <f t="shared" si="0"/>
        <v>0</v>
      </c>
      <c r="N17" s="60">
        <f t="shared" si="0"/>
        <v>0</v>
      </c>
      <c r="O17" s="60">
        <f t="shared" si="0"/>
        <v>0</v>
      </c>
      <c r="P17" s="60">
        <f t="shared" si="0"/>
        <v>0</v>
      </c>
      <c r="Q17" s="60">
        <f t="shared" si="0"/>
        <v>0</v>
      </c>
      <c r="R17" s="60">
        <f t="shared" si="0"/>
        <v>3</v>
      </c>
      <c r="S17" s="60">
        <f t="shared" si="0"/>
        <v>0</v>
      </c>
      <c r="T17" s="60">
        <f t="shared" si="0"/>
        <v>0</v>
      </c>
    </row>
    <row r="18" spans="1:20" ht="38" customHeight="1" thickBot="1" x14ac:dyDescent="0.5">
      <c r="A18" s="21">
        <v>8</v>
      </c>
      <c r="B18" s="51"/>
      <c r="C18" s="52"/>
      <c r="D18" s="45"/>
      <c r="E18" s="54"/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0</v>
      </c>
      <c r="J18" s="64">
        <f t="shared" si="1"/>
        <v>0</v>
      </c>
      <c r="K18" s="64">
        <f t="shared" si="1"/>
        <v>0</v>
      </c>
      <c r="L18" s="64">
        <f t="shared" si="1"/>
        <v>2.1924000000000001</v>
      </c>
      <c r="M18" s="64">
        <f t="shared" si="1"/>
        <v>0</v>
      </c>
      <c r="N18" s="64">
        <f t="shared" si="1"/>
        <v>0</v>
      </c>
      <c r="O18" s="64">
        <f t="shared" si="1"/>
        <v>0</v>
      </c>
      <c r="P18" s="64">
        <f t="shared" si="1"/>
        <v>0</v>
      </c>
      <c r="Q18" s="64">
        <f t="shared" si="1"/>
        <v>0</v>
      </c>
      <c r="R18" s="64">
        <f t="shared" si="1"/>
        <v>2.1924000000000001</v>
      </c>
      <c r="S18" s="64">
        <f t="shared" si="1"/>
        <v>0</v>
      </c>
      <c r="T18" s="64">
        <f t="shared" si="1"/>
        <v>0</v>
      </c>
    </row>
    <row r="19" spans="1:20" ht="25" customHeight="1" thickBot="1" x14ac:dyDescent="0.5">
      <c r="A19" s="21">
        <v>9</v>
      </c>
      <c r="B19" s="51"/>
      <c r="C19" s="52"/>
      <c r="D19" s="45"/>
      <c r="E19" s="54"/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x14ac:dyDescent="0.45">
      <c r="A20" s="21">
        <v>10</v>
      </c>
      <c r="C20" s="6"/>
      <c r="D20" s="6"/>
      <c r="E20" s="6"/>
      <c r="F20" s="6"/>
      <c r="G20" s="6"/>
    </row>
    <row r="21" spans="1:20" ht="25" customHeight="1" x14ac:dyDescent="0.45">
      <c r="A21" s="21">
        <v>11</v>
      </c>
      <c r="C21" s="6"/>
      <c r="D21" s="6"/>
      <c r="E21" s="6"/>
      <c r="F21" s="6"/>
      <c r="G21" s="6"/>
    </row>
    <row r="22" spans="1:20" ht="25" customHeight="1" x14ac:dyDescent="0.45">
      <c r="A22" s="21">
        <v>12</v>
      </c>
      <c r="C22" s="6"/>
      <c r="D22" s="6"/>
      <c r="E22" s="6"/>
      <c r="F22" s="6"/>
      <c r="G22" s="6"/>
    </row>
    <row r="23" spans="1:20" ht="25" customHeight="1" x14ac:dyDescent="0.45">
      <c r="A23" s="21">
        <v>13</v>
      </c>
      <c r="C23" s="6"/>
      <c r="D23" s="6"/>
      <c r="E23" s="36"/>
      <c r="F23" s="36"/>
      <c r="G23" s="6"/>
    </row>
    <row r="24" spans="1:20" ht="31.5" customHeight="1" x14ac:dyDescent="0.45">
      <c r="A24" s="21">
        <v>14</v>
      </c>
      <c r="C24" s="68"/>
      <c r="D24" s="69"/>
      <c r="E24" s="69"/>
      <c r="F24" s="6"/>
      <c r="G24" s="6"/>
      <c r="H24" s="36"/>
      <c r="I24" s="36"/>
      <c r="J24" s="36"/>
      <c r="K24" s="36"/>
      <c r="L24" s="36"/>
    </row>
    <row r="25" spans="1:20" ht="25" customHeight="1" x14ac:dyDescent="0.45">
      <c r="A25" s="21">
        <v>15</v>
      </c>
      <c r="C25" s="70"/>
      <c r="D25" s="71"/>
      <c r="E25" s="71"/>
      <c r="F25" s="6"/>
      <c r="G25" s="6"/>
      <c r="H25" s="36"/>
      <c r="I25" s="36"/>
      <c r="J25" s="36"/>
      <c r="K25" s="36"/>
      <c r="L25" s="36"/>
    </row>
    <row r="26" spans="1:20" ht="25" customHeight="1" x14ac:dyDescent="0.45">
      <c r="A26" s="21">
        <v>16</v>
      </c>
      <c r="D26" s="6"/>
      <c r="E26" s="6"/>
      <c r="F26" s="6"/>
      <c r="G26" s="6"/>
      <c r="I26" s="36"/>
      <c r="J26" s="36"/>
      <c r="K26" s="36"/>
      <c r="L26" s="36"/>
    </row>
    <row r="27" spans="1:20" ht="25" customHeight="1" x14ac:dyDescent="0.45">
      <c r="A27" s="21">
        <v>17</v>
      </c>
      <c r="C27" s="6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20" ht="25" customHeight="1" x14ac:dyDescent="0.45">
      <c r="A28" s="21">
        <v>18</v>
      </c>
      <c r="B28" s="74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20" ht="25" customHeight="1" x14ac:dyDescent="0.45">
      <c r="A29" s="21">
        <v>19</v>
      </c>
      <c r="B29" s="74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20" ht="25" customHeight="1" x14ac:dyDescent="0.45">
      <c r="A30" s="21">
        <v>20</v>
      </c>
      <c r="B30" s="74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20" ht="25" customHeight="1" x14ac:dyDescent="0.45">
      <c r="A31" s="21">
        <v>21</v>
      </c>
      <c r="B31" s="74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20" ht="25" customHeight="1" x14ac:dyDescent="0.45">
      <c r="A32" s="21">
        <v>22</v>
      </c>
      <c r="B32" s="74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6" ht="25" customHeight="1" x14ac:dyDescent="0.45">
      <c r="A33" s="21">
        <v>23</v>
      </c>
      <c r="B33" s="74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6" ht="25" customHeight="1" x14ac:dyDescent="0.45">
      <c r="A34" s="21">
        <v>24</v>
      </c>
      <c r="B34" s="74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6" ht="25" customHeight="1" x14ac:dyDescent="0.45">
      <c r="A35" s="21">
        <v>25</v>
      </c>
      <c r="B35" s="7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6" ht="25" customHeight="1" x14ac:dyDescent="0.45">
      <c r="A36" s="21">
        <v>26</v>
      </c>
      <c r="B36" s="74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6" ht="25" customHeight="1" x14ac:dyDescent="0.45">
      <c r="A37" s="21">
        <v>27</v>
      </c>
      <c r="B37" s="74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25" customHeight="1" x14ac:dyDescent="0.45">
      <c r="A38" s="21">
        <v>28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6" ht="25" customHeight="1" x14ac:dyDescent="0.45">
      <c r="A39" s="21">
        <v>29</v>
      </c>
      <c r="C39" s="6"/>
      <c r="D39" s="6"/>
      <c r="E39" s="6"/>
      <c r="F39" s="6"/>
      <c r="G39" s="6"/>
    </row>
    <row r="40" spans="1:16" ht="25" customHeight="1" x14ac:dyDescent="0.45">
      <c r="A40" s="21">
        <v>30</v>
      </c>
      <c r="C40" s="6"/>
      <c r="D40" s="6"/>
      <c r="E40" s="6"/>
      <c r="F40" s="6"/>
      <c r="G40" s="6"/>
    </row>
    <row r="41" spans="1:16" ht="25" customHeight="1" x14ac:dyDescent="0.45">
      <c r="A41" s="21">
        <v>31</v>
      </c>
      <c r="B41" s="74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6" ht="25" customHeight="1" x14ac:dyDescent="0.45">
      <c r="A42" s="21">
        <v>32</v>
      </c>
      <c r="B42" s="74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6" ht="25" customHeight="1" x14ac:dyDescent="0.45">
      <c r="A43" s="21">
        <v>33</v>
      </c>
      <c r="B43" s="7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6" ht="25" customHeight="1" x14ac:dyDescent="0.45">
      <c r="A44" s="21">
        <v>34</v>
      </c>
      <c r="B44" s="7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6" ht="25" customHeight="1" x14ac:dyDescent="0.45">
      <c r="A45" s="21">
        <v>35</v>
      </c>
      <c r="B45" s="74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6" ht="25" customHeight="1" x14ac:dyDescent="0.45">
      <c r="A46" s="21">
        <v>36</v>
      </c>
      <c r="B46" s="7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6" ht="25" customHeight="1" x14ac:dyDescent="0.45">
      <c r="A47" s="21">
        <v>37</v>
      </c>
      <c r="B47" s="74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6" ht="25" customHeight="1" x14ac:dyDescent="0.45">
      <c r="A48" s="21">
        <v>38</v>
      </c>
      <c r="B48" s="74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20" ht="25" customHeight="1" x14ac:dyDescent="0.45">
      <c r="A49" s="21">
        <v>39</v>
      </c>
      <c r="B49" s="74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20" ht="25" customHeight="1" x14ac:dyDescent="0.45">
      <c r="A50" s="21">
        <v>40</v>
      </c>
      <c r="B50" s="74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20" ht="25" customHeight="1" x14ac:dyDescent="0.45">
      <c r="A51" s="21">
        <v>41</v>
      </c>
      <c r="B51" s="74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20" ht="25" customHeight="1" x14ac:dyDescent="0.45">
      <c r="A52" s="21">
        <v>42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20" ht="25" customHeight="1" x14ac:dyDescent="0.45">
      <c r="A53" s="21">
        <v>43</v>
      </c>
      <c r="C53" s="6"/>
      <c r="D53" s="6"/>
      <c r="E53" s="6"/>
      <c r="F53" s="6"/>
      <c r="G53" s="6"/>
    </row>
    <row r="54" spans="1:20" ht="25" customHeight="1" x14ac:dyDescent="0.45">
      <c r="A54" s="21">
        <v>44</v>
      </c>
      <c r="C54" s="6"/>
      <c r="D54" s="6"/>
      <c r="E54" s="6"/>
      <c r="F54" s="6"/>
      <c r="G54" s="6"/>
    </row>
    <row r="55" spans="1:20" ht="25" customHeight="1" x14ac:dyDescent="0.45">
      <c r="A55" s="21">
        <v>45</v>
      </c>
      <c r="B55" s="74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20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20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20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20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20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20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20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20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20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D24:E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ADC9F-18D4-4659-B44F-3E03B6F63B80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100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101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71.428571428571431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57.142857142857139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64.285714285714278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85">
        <v>181610110001</v>
      </c>
      <c r="C11" s="86">
        <v>28</v>
      </c>
      <c r="D11" s="45">
        <f>COUNTIF(C11:C19,"&gt;="&amp;D10)</f>
        <v>5</v>
      </c>
      <c r="E11" s="87">
        <v>11</v>
      </c>
      <c r="F11" s="47">
        <f>COUNTIF(E11:E19,"&gt;="&amp;F10)</f>
        <v>4</v>
      </c>
      <c r="G11" s="48" t="s">
        <v>46</v>
      </c>
      <c r="H11" s="49">
        <v>3</v>
      </c>
      <c r="I11" s="50">
        <v>3</v>
      </c>
      <c r="J11" s="90"/>
      <c r="K11" s="80">
        <v>2</v>
      </c>
      <c r="L11" s="80">
        <v>2</v>
      </c>
      <c r="M11" s="80">
        <v>3</v>
      </c>
      <c r="N11" s="80">
        <v>2</v>
      </c>
      <c r="O11" s="80">
        <v>3</v>
      </c>
      <c r="P11" s="90"/>
      <c r="Q11" s="90" t="s">
        <v>102</v>
      </c>
      <c r="R11" s="80">
        <v>3</v>
      </c>
      <c r="S11" s="80">
        <v>2</v>
      </c>
      <c r="T11" s="90" t="s">
        <v>102</v>
      </c>
    </row>
    <row r="12" spans="1:21" ht="25" customHeight="1" thickBot="1" x14ac:dyDescent="0.5">
      <c r="A12" s="21">
        <v>2</v>
      </c>
      <c r="B12" s="91">
        <v>181610110002</v>
      </c>
      <c r="C12" s="92">
        <v>48</v>
      </c>
      <c r="D12" s="53">
        <f>(D11/7)*100</f>
        <v>71.428571428571431</v>
      </c>
      <c r="E12" s="93">
        <v>44</v>
      </c>
      <c r="F12" s="55">
        <f>(F11/7)*100</f>
        <v>57.142857142857139</v>
      </c>
      <c r="G12" s="48" t="s">
        <v>47</v>
      </c>
      <c r="H12" s="56">
        <v>3</v>
      </c>
      <c r="I12" s="57">
        <v>3</v>
      </c>
      <c r="J12" s="83">
        <v>2</v>
      </c>
      <c r="K12" s="83">
        <v>2</v>
      </c>
      <c r="L12" s="83">
        <v>3</v>
      </c>
      <c r="M12" s="83">
        <v>3</v>
      </c>
      <c r="N12" s="83">
        <v>2</v>
      </c>
      <c r="O12" s="83">
        <v>3</v>
      </c>
      <c r="P12" s="84"/>
      <c r="Q12" s="84" t="s">
        <v>102</v>
      </c>
      <c r="R12" s="83">
        <v>3</v>
      </c>
      <c r="S12" s="83">
        <v>2</v>
      </c>
      <c r="T12" s="84" t="s">
        <v>102</v>
      </c>
    </row>
    <row r="13" spans="1:21" ht="25" customHeight="1" thickBot="1" x14ac:dyDescent="0.5">
      <c r="A13" s="21">
        <v>3</v>
      </c>
      <c r="B13" s="91">
        <v>181610110003</v>
      </c>
      <c r="C13" s="92">
        <v>37</v>
      </c>
      <c r="D13" s="45"/>
      <c r="E13" s="93">
        <v>40</v>
      </c>
      <c r="F13" s="58"/>
      <c r="G13" s="48" t="s">
        <v>48</v>
      </c>
      <c r="H13" s="56">
        <v>3</v>
      </c>
      <c r="I13" s="57">
        <v>3</v>
      </c>
      <c r="J13" s="83">
        <v>3</v>
      </c>
      <c r="K13" s="83">
        <v>2</v>
      </c>
      <c r="L13" s="83">
        <v>3</v>
      </c>
      <c r="M13" s="83">
        <v>3</v>
      </c>
      <c r="N13" s="83">
        <v>2</v>
      </c>
      <c r="O13" s="83">
        <v>3</v>
      </c>
      <c r="P13" s="83">
        <v>2</v>
      </c>
      <c r="Q13" s="84" t="s">
        <v>102</v>
      </c>
      <c r="R13" s="83">
        <v>3</v>
      </c>
      <c r="S13" s="83">
        <v>2</v>
      </c>
      <c r="T13" s="84" t="s">
        <v>102</v>
      </c>
    </row>
    <row r="14" spans="1:21" ht="25" customHeight="1" thickBot="1" x14ac:dyDescent="0.5">
      <c r="A14" s="21">
        <v>4</v>
      </c>
      <c r="B14" s="91">
        <v>181610110004</v>
      </c>
      <c r="C14" s="92">
        <v>35</v>
      </c>
      <c r="D14" s="45"/>
      <c r="E14" s="93">
        <v>28</v>
      </c>
      <c r="F14" s="58"/>
      <c r="G14" s="59"/>
      <c r="H14" s="56">
        <v>3</v>
      </c>
      <c r="I14" s="57">
        <v>3</v>
      </c>
      <c r="J14" s="83">
        <v>3</v>
      </c>
      <c r="K14" s="83">
        <v>3</v>
      </c>
      <c r="L14" s="83">
        <v>3</v>
      </c>
      <c r="M14" s="83">
        <v>3</v>
      </c>
      <c r="N14" s="83">
        <v>2</v>
      </c>
      <c r="O14" s="83">
        <v>3</v>
      </c>
      <c r="P14" s="83">
        <v>2</v>
      </c>
      <c r="Q14" s="84" t="s">
        <v>102</v>
      </c>
      <c r="R14" s="83">
        <v>3</v>
      </c>
      <c r="S14" s="83">
        <v>2</v>
      </c>
      <c r="T14" s="84" t="s">
        <v>102</v>
      </c>
    </row>
    <row r="15" spans="1:21" ht="25" customHeight="1" thickBot="1" x14ac:dyDescent="0.5">
      <c r="A15" s="21">
        <v>5</v>
      </c>
      <c r="B15" s="91">
        <v>181610110006</v>
      </c>
      <c r="C15" s="92">
        <v>10</v>
      </c>
      <c r="D15" s="45"/>
      <c r="E15" s="93">
        <v>0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91">
        <v>181610110007</v>
      </c>
      <c r="C16" s="92">
        <v>18</v>
      </c>
      <c r="D16" s="45"/>
      <c r="E16" s="93">
        <v>23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91">
        <v>181610110007</v>
      </c>
      <c r="C17" s="92">
        <v>32</v>
      </c>
      <c r="D17" s="45"/>
      <c r="E17" s="93">
        <v>35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3</v>
      </c>
      <c r="J17" s="60">
        <f t="shared" si="0"/>
        <v>2.6666666666666665</v>
      </c>
      <c r="K17" s="60">
        <f t="shared" si="0"/>
        <v>2.25</v>
      </c>
      <c r="L17" s="60">
        <f t="shared" si="0"/>
        <v>2.75</v>
      </c>
      <c r="M17" s="60">
        <f t="shared" si="0"/>
        <v>3</v>
      </c>
      <c r="N17" s="60">
        <f t="shared" si="0"/>
        <v>2</v>
      </c>
      <c r="O17" s="60">
        <f t="shared" si="0"/>
        <v>3</v>
      </c>
      <c r="P17" s="60">
        <f t="shared" si="0"/>
        <v>2</v>
      </c>
      <c r="Q17" s="60" t="e">
        <f t="shared" si="0"/>
        <v>#DIV/0!</v>
      </c>
      <c r="R17" s="60">
        <f t="shared" si="0"/>
        <v>3</v>
      </c>
      <c r="S17" s="60">
        <f t="shared" si="0"/>
        <v>2</v>
      </c>
      <c r="T17" s="60" t="e">
        <f t="shared" si="0"/>
        <v>#DIV/0!</v>
      </c>
    </row>
    <row r="18" spans="1:20" ht="38" customHeight="1" thickBot="1" x14ac:dyDescent="0.5">
      <c r="A18" s="21">
        <v>8</v>
      </c>
      <c r="B18" s="51"/>
      <c r="C18" s="52"/>
      <c r="D18" s="45"/>
      <c r="E18" s="54"/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2.1924000000000001</v>
      </c>
      <c r="J18" s="64">
        <f t="shared" si="1"/>
        <v>1.9487999999999999</v>
      </c>
      <c r="K18" s="64">
        <f t="shared" si="1"/>
        <v>1.6443000000000001</v>
      </c>
      <c r="L18" s="64">
        <f t="shared" si="1"/>
        <v>2.0097</v>
      </c>
      <c r="M18" s="64">
        <f t="shared" si="1"/>
        <v>2.1924000000000001</v>
      </c>
      <c r="N18" s="64">
        <f t="shared" si="1"/>
        <v>1.4616</v>
      </c>
      <c r="O18" s="64">
        <f t="shared" si="1"/>
        <v>2.1924000000000001</v>
      </c>
      <c r="P18" s="64">
        <f t="shared" si="1"/>
        <v>1.4616</v>
      </c>
      <c r="Q18" s="64" t="e">
        <f t="shared" si="1"/>
        <v>#DIV/0!</v>
      </c>
      <c r="R18" s="64">
        <f t="shared" si="1"/>
        <v>2.1924000000000001</v>
      </c>
      <c r="S18" s="64">
        <f t="shared" si="1"/>
        <v>1.4616</v>
      </c>
      <c r="T18" s="64" t="e">
        <f t="shared" si="1"/>
        <v>#DIV/0!</v>
      </c>
    </row>
    <row r="19" spans="1:20" ht="25" customHeight="1" thickBot="1" x14ac:dyDescent="0.5">
      <c r="A19" s="21">
        <v>9</v>
      </c>
      <c r="B19" s="51"/>
      <c r="C19" s="52"/>
      <c r="D19" s="45"/>
      <c r="E19" s="54"/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x14ac:dyDescent="0.45">
      <c r="A20" s="21">
        <v>10</v>
      </c>
      <c r="C20" s="6"/>
      <c r="D20" s="6"/>
      <c r="E20" s="6"/>
      <c r="F20" s="6"/>
      <c r="G20" s="6"/>
    </row>
    <row r="21" spans="1:20" ht="25" customHeight="1" x14ac:dyDescent="0.45">
      <c r="A21" s="21">
        <v>11</v>
      </c>
      <c r="C21" s="6"/>
      <c r="D21" s="6"/>
      <c r="E21" s="6"/>
      <c r="F21" s="6"/>
      <c r="G21" s="6"/>
    </row>
    <row r="22" spans="1:20" ht="25" customHeight="1" x14ac:dyDescent="0.45">
      <c r="A22" s="21">
        <v>12</v>
      </c>
      <c r="C22" s="6"/>
      <c r="D22" s="6"/>
      <c r="E22" s="6"/>
      <c r="F22" s="6"/>
      <c r="G22" s="6"/>
    </row>
    <row r="23" spans="1:20" ht="25" customHeight="1" x14ac:dyDescent="0.45">
      <c r="A23" s="21">
        <v>13</v>
      </c>
      <c r="C23" s="6"/>
      <c r="D23" s="6"/>
      <c r="E23" s="36"/>
      <c r="F23" s="36"/>
      <c r="G23" s="6"/>
    </row>
    <row r="24" spans="1:20" ht="31.5" customHeight="1" x14ac:dyDescent="0.45">
      <c r="A24" s="21">
        <v>14</v>
      </c>
      <c r="C24" s="68"/>
      <c r="D24" s="69"/>
      <c r="E24" s="69"/>
      <c r="F24" s="6"/>
      <c r="G24" s="6"/>
      <c r="H24" s="36"/>
      <c r="I24" s="36"/>
      <c r="J24" s="36"/>
      <c r="K24" s="36"/>
      <c r="L24" s="36"/>
    </row>
    <row r="25" spans="1:20" ht="25" customHeight="1" x14ac:dyDescent="0.45">
      <c r="A25" s="21">
        <v>15</v>
      </c>
      <c r="C25" s="70"/>
      <c r="D25" s="71"/>
      <c r="E25" s="71"/>
      <c r="F25" s="6"/>
      <c r="G25" s="6"/>
      <c r="H25" s="36"/>
      <c r="I25" s="36"/>
      <c r="J25" s="36"/>
      <c r="K25" s="36"/>
      <c r="L25" s="36"/>
    </row>
    <row r="26" spans="1:20" ht="25" customHeight="1" x14ac:dyDescent="0.45">
      <c r="A26" s="21">
        <v>16</v>
      </c>
      <c r="D26" s="6"/>
      <c r="E26" s="6"/>
      <c r="F26" s="6"/>
      <c r="G26" s="6"/>
      <c r="I26" s="36"/>
      <c r="J26" s="36"/>
      <c r="K26" s="36"/>
      <c r="L26" s="36"/>
    </row>
    <row r="27" spans="1:20" ht="25" customHeight="1" x14ac:dyDescent="0.45">
      <c r="A27" s="21">
        <v>17</v>
      </c>
      <c r="C27" s="6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20" ht="25" customHeight="1" x14ac:dyDescent="0.45">
      <c r="A28" s="21">
        <v>18</v>
      </c>
      <c r="B28" s="74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20" ht="25" customHeight="1" x14ac:dyDescent="0.45">
      <c r="A29" s="21">
        <v>19</v>
      </c>
      <c r="B29" s="74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20" ht="25" customHeight="1" x14ac:dyDescent="0.45">
      <c r="A30" s="21">
        <v>20</v>
      </c>
      <c r="B30" s="74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20" ht="25" customHeight="1" x14ac:dyDescent="0.45">
      <c r="A31" s="21">
        <v>21</v>
      </c>
      <c r="B31" s="74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20" ht="25" customHeight="1" x14ac:dyDescent="0.45">
      <c r="A32" s="21">
        <v>22</v>
      </c>
      <c r="B32" s="74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6" ht="25" customHeight="1" x14ac:dyDescent="0.45">
      <c r="A33" s="21">
        <v>23</v>
      </c>
      <c r="B33" s="74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6" ht="25" customHeight="1" x14ac:dyDescent="0.45">
      <c r="A34" s="21">
        <v>24</v>
      </c>
      <c r="B34" s="74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6" ht="25" customHeight="1" x14ac:dyDescent="0.45">
      <c r="A35" s="21">
        <v>25</v>
      </c>
      <c r="B35" s="7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6" ht="25" customHeight="1" x14ac:dyDescent="0.45">
      <c r="A36" s="21">
        <v>26</v>
      </c>
      <c r="B36" s="74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6" ht="25" customHeight="1" x14ac:dyDescent="0.45">
      <c r="A37" s="21">
        <v>27</v>
      </c>
      <c r="B37" s="74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25" customHeight="1" x14ac:dyDescent="0.45">
      <c r="A38" s="21">
        <v>28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6" ht="25" customHeight="1" x14ac:dyDescent="0.45">
      <c r="A39" s="21">
        <v>29</v>
      </c>
      <c r="C39" s="6"/>
      <c r="D39" s="6"/>
      <c r="E39" s="6"/>
      <c r="F39" s="6"/>
      <c r="G39" s="6"/>
    </row>
    <row r="40" spans="1:16" ht="25" customHeight="1" x14ac:dyDescent="0.45">
      <c r="A40" s="21">
        <v>30</v>
      </c>
      <c r="C40" s="6"/>
      <c r="D40" s="6"/>
      <c r="E40" s="6"/>
      <c r="F40" s="6"/>
      <c r="G40" s="6"/>
    </row>
    <row r="41" spans="1:16" ht="25" customHeight="1" x14ac:dyDescent="0.45">
      <c r="A41" s="21">
        <v>31</v>
      </c>
      <c r="B41" s="74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6" ht="25" customHeight="1" x14ac:dyDescent="0.45">
      <c r="A42" s="21">
        <v>32</v>
      </c>
      <c r="B42" s="74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6" ht="25" customHeight="1" x14ac:dyDescent="0.45">
      <c r="A43" s="21">
        <v>33</v>
      </c>
      <c r="B43" s="7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6" ht="25" customHeight="1" x14ac:dyDescent="0.45">
      <c r="A44" s="21">
        <v>34</v>
      </c>
      <c r="B44" s="7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6" ht="25" customHeight="1" x14ac:dyDescent="0.45">
      <c r="A45" s="21">
        <v>35</v>
      </c>
      <c r="B45" s="74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6" ht="25" customHeight="1" x14ac:dyDescent="0.45">
      <c r="A46" s="21">
        <v>36</v>
      </c>
      <c r="B46" s="7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6" ht="25" customHeight="1" x14ac:dyDescent="0.45">
      <c r="A47" s="21">
        <v>37</v>
      </c>
      <c r="B47" s="74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6" ht="25" customHeight="1" x14ac:dyDescent="0.45">
      <c r="A48" s="21">
        <v>38</v>
      </c>
      <c r="B48" s="74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16" ht="25" customHeight="1" x14ac:dyDescent="0.45">
      <c r="A49" s="21">
        <v>39</v>
      </c>
      <c r="B49" s="74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16" ht="25" customHeight="1" x14ac:dyDescent="0.45">
      <c r="A50" s="21">
        <v>40</v>
      </c>
      <c r="B50" s="74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16" ht="25" customHeight="1" x14ac:dyDescent="0.45">
      <c r="A51" s="21">
        <v>41</v>
      </c>
      <c r="B51" s="74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16" ht="25" customHeight="1" x14ac:dyDescent="0.45">
      <c r="A52" s="21">
        <v>42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6" ht="25" customHeight="1" x14ac:dyDescent="0.45">
      <c r="A53" s="21">
        <v>43</v>
      </c>
      <c r="C53" s="6"/>
      <c r="D53" s="6"/>
      <c r="E53" s="6"/>
      <c r="F53" s="6"/>
      <c r="G53" s="6"/>
    </row>
    <row r="54" spans="1:16" ht="25" customHeight="1" x14ac:dyDescent="0.45">
      <c r="A54" s="21">
        <v>44</v>
      </c>
      <c r="C54" s="6"/>
      <c r="D54" s="6"/>
      <c r="E54" s="6"/>
      <c r="F54" s="6"/>
      <c r="G54" s="6"/>
    </row>
    <row r="55" spans="1:16" ht="25" customHeight="1" x14ac:dyDescent="0.45">
      <c r="A55" s="21">
        <v>45</v>
      </c>
      <c r="B55" s="74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16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6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16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6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6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6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6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6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16" x14ac:dyDescent="0.45">
      <c r="A64" s="21">
        <v>79</v>
      </c>
      <c r="B64" s="75"/>
      <c r="C64"/>
      <c r="D64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21" x14ac:dyDescent="0.45">
      <c r="A65" s="21">
        <v>80</v>
      </c>
      <c r="B65" s="75"/>
      <c r="C65"/>
      <c r="D65"/>
      <c r="E65" s="6"/>
      <c r="F65" s="6"/>
      <c r="G65" s="6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D24:E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F7E48-29D9-4513-B81F-33387F17C07E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103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104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100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85">
        <v>181610110001</v>
      </c>
      <c r="C11" s="86">
        <v>45</v>
      </c>
      <c r="D11" s="45">
        <f>COUNTIF(C11:C19,"&gt;="&amp;D10)</f>
        <v>6</v>
      </c>
      <c r="E11" s="87">
        <v>44</v>
      </c>
      <c r="F11" s="47">
        <f>COUNTIF(E11:E19,"&gt;="&amp;F10)</f>
        <v>6</v>
      </c>
      <c r="G11" s="48" t="s">
        <v>46</v>
      </c>
      <c r="H11" s="49">
        <v>3</v>
      </c>
      <c r="I11" s="50">
        <v>3</v>
      </c>
      <c r="J11" s="90"/>
      <c r="K11" s="90" t="s">
        <v>102</v>
      </c>
      <c r="L11" s="90" t="s">
        <v>102</v>
      </c>
      <c r="M11" s="90" t="s">
        <v>102</v>
      </c>
      <c r="N11" s="90" t="s">
        <v>102</v>
      </c>
      <c r="O11" s="80">
        <v>3</v>
      </c>
      <c r="P11" s="80">
        <v>2</v>
      </c>
      <c r="Q11" s="90" t="s">
        <v>102</v>
      </c>
      <c r="R11" s="80">
        <v>3</v>
      </c>
      <c r="S11" s="90" t="s">
        <v>102</v>
      </c>
      <c r="T11" s="90" t="s">
        <v>102</v>
      </c>
    </row>
    <row r="12" spans="1:21" ht="25" customHeight="1" thickBot="1" x14ac:dyDescent="0.5">
      <c r="A12" s="21">
        <v>2</v>
      </c>
      <c r="B12" s="91">
        <v>181610110002</v>
      </c>
      <c r="C12" s="92">
        <v>48</v>
      </c>
      <c r="D12" s="53">
        <f>(D11/6)*100</f>
        <v>100</v>
      </c>
      <c r="E12" s="93">
        <v>47</v>
      </c>
      <c r="F12" s="55">
        <f>(F11/6)*100</f>
        <v>100</v>
      </c>
      <c r="G12" s="48" t="s">
        <v>47</v>
      </c>
      <c r="H12" s="56">
        <v>3</v>
      </c>
      <c r="I12" s="57">
        <v>3</v>
      </c>
      <c r="J12" s="83">
        <v>2</v>
      </c>
      <c r="K12" s="84" t="s">
        <v>102</v>
      </c>
      <c r="L12" s="84" t="s">
        <v>102</v>
      </c>
      <c r="M12" s="84" t="s">
        <v>102</v>
      </c>
      <c r="N12" s="84" t="s">
        <v>102</v>
      </c>
      <c r="O12" s="83">
        <v>3</v>
      </c>
      <c r="P12" s="83">
        <v>2</v>
      </c>
      <c r="Q12" s="84" t="s">
        <v>102</v>
      </c>
      <c r="R12" s="83">
        <v>3</v>
      </c>
      <c r="S12" s="84" t="s">
        <v>102</v>
      </c>
      <c r="T12" s="84" t="s">
        <v>102</v>
      </c>
    </row>
    <row r="13" spans="1:21" ht="25" customHeight="1" thickBot="1" x14ac:dyDescent="0.5">
      <c r="A13" s="21">
        <v>3</v>
      </c>
      <c r="B13" s="91">
        <v>181610110003</v>
      </c>
      <c r="C13" s="92">
        <v>46</v>
      </c>
      <c r="D13" s="45"/>
      <c r="E13" s="93">
        <v>45</v>
      </c>
      <c r="F13" s="58"/>
      <c r="G13" s="48" t="s">
        <v>48</v>
      </c>
      <c r="H13" s="56"/>
      <c r="I13" s="5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1" ht="25" customHeight="1" thickBot="1" x14ac:dyDescent="0.5">
      <c r="A14" s="21">
        <v>4</v>
      </c>
      <c r="B14" s="91">
        <v>181610110004</v>
      </c>
      <c r="C14" s="92">
        <v>39</v>
      </c>
      <c r="D14" s="45"/>
      <c r="E14" s="93">
        <v>39</v>
      </c>
      <c r="F14" s="58"/>
      <c r="G14" s="59"/>
      <c r="H14" s="56"/>
      <c r="I14" s="57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1" ht="25" customHeight="1" thickBot="1" x14ac:dyDescent="0.5">
      <c r="A15" s="21">
        <v>5</v>
      </c>
      <c r="B15" s="91">
        <v>181610110006</v>
      </c>
      <c r="C15" s="92">
        <v>40</v>
      </c>
      <c r="D15" s="45"/>
      <c r="E15" s="93">
        <v>39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91">
        <v>181610110007</v>
      </c>
      <c r="C16" s="92">
        <v>45</v>
      </c>
      <c r="D16" s="45"/>
      <c r="E16" s="93">
        <v>45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/>
      <c r="C17" s="52"/>
      <c r="D17" s="45"/>
      <c r="E17" s="54"/>
      <c r="F17" s="58"/>
      <c r="G17" s="59" t="s">
        <v>49</v>
      </c>
      <c r="H17" s="60">
        <f>AVERAGE(H11:H16)</f>
        <v>3</v>
      </c>
      <c r="I17" s="60">
        <f t="shared" ref="I17:T17" si="0">AVERAGE(I11:I16)</f>
        <v>3</v>
      </c>
      <c r="J17" s="60">
        <f t="shared" si="0"/>
        <v>2</v>
      </c>
      <c r="K17" s="60" t="e">
        <f t="shared" si="0"/>
        <v>#DIV/0!</v>
      </c>
      <c r="L17" s="60" t="e">
        <f t="shared" si="0"/>
        <v>#DIV/0!</v>
      </c>
      <c r="M17" s="60" t="e">
        <f t="shared" si="0"/>
        <v>#DIV/0!</v>
      </c>
      <c r="N17" s="60" t="e">
        <f t="shared" si="0"/>
        <v>#DIV/0!</v>
      </c>
      <c r="O17" s="60">
        <f t="shared" si="0"/>
        <v>3</v>
      </c>
      <c r="P17" s="60">
        <f t="shared" si="0"/>
        <v>2</v>
      </c>
      <c r="Q17" s="60" t="e">
        <f t="shared" si="0"/>
        <v>#DIV/0!</v>
      </c>
      <c r="R17" s="60">
        <f t="shared" si="0"/>
        <v>3</v>
      </c>
      <c r="S17" s="60" t="e">
        <f t="shared" si="0"/>
        <v>#DIV/0!</v>
      </c>
      <c r="T17" s="60" t="e">
        <f t="shared" si="0"/>
        <v>#DIV/0!</v>
      </c>
    </row>
    <row r="18" spans="1:20" ht="38" customHeight="1" thickBot="1" x14ac:dyDescent="0.5">
      <c r="A18" s="21">
        <v>8</v>
      </c>
      <c r="B18" s="51"/>
      <c r="C18" s="52"/>
      <c r="D18" s="45"/>
      <c r="E18" s="54"/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2.1924000000000001</v>
      </c>
      <c r="J18" s="64">
        <f t="shared" si="1"/>
        <v>1.4616</v>
      </c>
      <c r="K18" s="64" t="e">
        <f t="shared" si="1"/>
        <v>#DIV/0!</v>
      </c>
      <c r="L18" s="64" t="e">
        <f t="shared" si="1"/>
        <v>#DIV/0!</v>
      </c>
      <c r="M18" s="64" t="e">
        <f t="shared" si="1"/>
        <v>#DIV/0!</v>
      </c>
      <c r="N18" s="64" t="e">
        <f t="shared" si="1"/>
        <v>#DIV/0!</v>
      </c>
      <c r="O18" s="64">
        <f t="shared" si="1"/>
        <v>2.1924000000000001</v>
      </c>
      <c r="P18" s="64">
        <f t="shared" si="1"/>
        <v>1.4616</v>
      </c>
      <c r="Q18" s="64" t="e">
        <f t="shared" si="1"/>
        <v>#DIV/0!</v>
      </c>
      <c r="R18" s="64">
        <f t="shared" si="1"/>
        <v>2.1924000000000001</v>
      </c>
      <c r="S18" s="64" t="e">
        <f t="shared" si="1"/>
        <v>#DIV/0!</v>
      </c>
      <c r="T18" s="64" t="e">
        <f t="shared" si="1"/>
        <v>#DIV/0!</v>
      </c>
    </row>
    <row r="19" spans="1:20" ht="25" customHeight="1" thickBot="1" x14ac:dyDescent="0.5">
      <c r="A19" s="21">
        <v>9</v>
      </c>
      <c r="B19" s="51"/>
      <c r="C19" s="52"/>
      <c r="D19" s="45"/>
      <c r="E19" s="54"/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x14ac:dyDescent="0.45">
      <c r="A20" s="21">
        <v>10</v>
      </c>
      <c r="C20" s="6"/>
      <c r="D20" s="6"/>
      <c r="E20" s="6"/>
      <c r="F20" s="6"/>
      <c r="G20" s="6"/>
    </row>
    <row r="21" spans="1:20" ht="25" customHeight="1" x14ac:dyDescent="0.45">
      <c r="A21" s="21">
        <v>11</v>
      </c>
      <c r="C21" s="6"/>
      <c r="D21" s="6"/>
      <c r="E21" s="6"/>
      <c r="F21" s="6"/>
      <c r="G21" s="6"/>
    </row>
    <row r="22" spans="1:20" ht="25" customHeight="1" x14ac:dyDescent="0.45">
      <c r="A22" s="21">
        <v>12</v>
      </c>
      <c r="C22" s="6"/>
      <c r="D22" s="6"/>
      <c r="E22" s="6"/>
      <c r="F22" s="6"/>
      <c r="G22" s="6"/>
    </row>
    <row r="23" spans="1:20" ht="25" customHeight="1" x14ac:dyDescent="0.45">
      <c r="A23" s="21">
        <v>13</v>
      </c>
      <c r="C23" s="6"/>
      <c r="D23" s="6"/>
      <c r="E23" s="36"/>
      <c r="F23" s="36"/>
      <c r="G23" s="6"/>
    </row>
    <row r="24" spans="1:20" ht="31.5" customHeight="1" x14ac:dyDescent="0.45">
      <c r="A24" s="21">
        <v>14</v>
      </c>
      <c r="C24" s="68"/>
      <c r="D24" s="69"/>
      <c r="E24" s="69"/>
      <c r="F24" s="6"/>
      <c r="G24" s="6"/>
      <c r="H24" s="36"/>
      <c r="I24" s="36"/>
      <c r="J24" s="36"/>
      <c r="K24" s="36"/>
      <c r="L24" s="36"/>
    </row>
    <row r="25" spans="1:20" ht="25" customHeight="1" x14ac:dyDescent="0.45">
      <c r="A25" s="21">
        <v>15</v>
      </c>
      <c r="C25" s="70"/>
      <c r="D25" s="71"/>
      <c r="E25" s="71"/>
      <c r="F25" s="6"/>
      <c r="G25" s="6"/>
      <c r="H25" s="36"/>
      <c r="I25" s="36"/>
      <c r="J25" s="36"/>
      <c r="K25" s="36"/>
      <c r="L25" s="36"/>
    </row>
    <row r="26" spans="1:20" ht="25" customHeight="1" x14ac:dyDescent="0.45">
      <c r="A26" s="21">
        <v>16</v>
      </c>
      <c r="D26" s="6"/>
      <c r="E26" s="6"/>
      <c r="F26" s="6"/>
      <c r="G26" s="6"/>
      <c r="I26" s="36"/>
      <c r="J26" s="36"/>
      <c r="K26" s="36"/>
      <c r="L26" s="36"/>
    </row>
    <row r="27" spans="1:20" ht="25" customHeight="1" x14ac:dyDescent="0.45">
      <c r="A27" s="21">
        <v>17</v>
      </c>
      <c r="C27" s="6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20" ht="25" customHeight="1" x14ac:dyDescent="0.45">
      <c r="A28" s="21">
        <v>18</v>
      </c>
      <c r="B28" s="74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20" ht="25" customHeight="1" x14ac:dyDescent="0.45">
      <c r="A29" s="21">
        <v>19</v>
      </c>
      <c r="B29" s="74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20" ht="25" customHeight="1" x14ac:dyDescent="0.45">
      <c r="A30" s="21">
        <v>20</v>
      </c>
      <c r="B30" s="74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20" ht="25" customHeight="1" x14ac:dyDescent="0.45">
      <c r="A31" s="21">
        <v>21</v>
      </c>
      <c r="B31" s="74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20" ht="25" customHeight="1" x14ac:dyDescent="0.45">
      <c r="A32" s="21">
        <v>22</v>
      </c>
      <c r="B32" s="74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6" ht="25" customHeight="1" x14ac:dyDescent="0.45">
      <c r="A33" s="21">
        <v>23</v>
      </c>
      <c r="B33" s="74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6" ht="25" customHeight="1" x14ac:dyDescent="0.45">
      <c r="A34" s="21">
        <v>24</v>
      </c>
      <c r="B34" s="74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6" ht="25" customHeight="1" x14ac:dyDescent="0.45">
      <c r="A35" s="21">
        <v>25</v>
      </c>
      <c r="B35" s="7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6" ht="25" customHeight="1" x14ac:dyDescent="0.45">
      <c r="A36" s="21">
        <v>26</v>
      </c>
      <c r="B36" s="74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6" ht="25" customHeight="1" x14ac:dyDescent="0.45">
      <c r="A37" s="21">
        <v>27</v>
      </c>
      <c r="B37" s="74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25" customHeight="1" x14ac:dyDescent="0.45">
      <c r="A38" s="21">
        <v>28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6" ht="25" customHeight="1" x14ac:dyDescent="0.45">
      <c r="A39" s="21">
        <v>29</v>
      </c>
      <c r="C39" s="6"/>
      <c r="D39" s="6"/>
      <c r="E39" s="6"/>
      <c r="F39" s="6"/>
      <c r="G39" s="6"/>
    </row>
    <row r="40" spans="1:16" ht="25" customHeight="1" x14ac:dyDescent="0.45">
      <c r="A40" s="21">
        <v>30</v>
      </c>
      <c r="C40" s="6"/>
      <c r="D40" s="6"/>
      <c r="E40" s="6"/>
      <c r="F40" s="6"/>
      <c r="G40" s="6"/>
    </row>
    <row r="41" spans="1:16" ht="25" customHeight="1" x14ac:dyDescent="0.45">
      <c r="A41" s="21">
        <v>31</v>
      </c>
      <c r="B41" s="74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6" ht="25" customHeight="1" x14ac:dyDescent="0.45">
      <c r="A42" s="21">
        <v>32</v>
      </c>
      <c r="B42" s="74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6" ht="25" customHeight="1" x14ac:dyDescent="0.45">
      <c r="A43" s="21">
        <v>33</v>
      </c>
      <c r="B43" s="7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6" ht="25" customHeight="1" x14ac:dyDescent="0.45">
      <c r="A44" s="21">
        <v>34</v>
      </c>
      <c r="B44" s="7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6" ht="25" customHeight="1" x14ac:dyDescent="0.45">
      <c r="A45" s="21">
        <v>35</v>
      </c>
      <c r="B45" s="74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6" ht="25" customHeight="1" x14ac:dyDescent="0.45">
      <c r="A46" s="21">
        <v>36</v>
      </c>
      <c r="B46" s="7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6" ht="25" customHeight="1" x14ac:dyDescent="0.45">
      <c r="A47" s="21">
        <v>37</v>
      </c>
      <c r="B47" s="74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6" ht="25" customHeight="1" x14ac:dyDescent="0.45">
      <c r="A48" s="21">
        <v>38</v>
      </c>
      <c r="B48" s="74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20" ht="25" customHeight="1" x14ac:dyDescent="0.45">
      <c r="A49" s="21">
        <v>39</v>
      </c>
      <c r="B49" s="74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20" ht="25" customHeight="1" x14ac:dyDescent="0.45">
      <c r="A50" s="21">
        <v>40</v>
      </c>
      <c r="B50" s="74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20" ht="25" customHeight="1" x14ac:dyDescent="0.45">
      <c r="A51" s="21">
        <v>41</v>
      </c>
      <c r="B51" s="74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20" ht="25" customHeight="1" x14ac:dyDescent="0.45">
      <c r="A52" s="21">
        <v>42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20" ht="25" customHeight="1" x14ac:dyDescent="0.45">
      <c r="A53" s="21">
        <v>43</v>
      </c>
      <c r="C53" s="6"/>
      <c r="D53" s="6"/>
      <c r="E53" s="6"/>
      <c r="F53" s="6"/>
      <c r="G53" s="6"/>
    </row>
    <row r="54" spans="1:20" ht="25" customHeight="1" x14ac:dyDescent="0.45">
      <c r="A54" s="21">
        <v>44</v>
      </c>
      <c r="C54" s="6"/>
      <c r="D54" s="6"/>
      <c r="E54" s="6"/>
      <c r="F54" s="6"/>
      <c r="G54" s="6"/>
    </row>
    <row r="55" spans="1:20" ht="25" customHeight="1" x14ac:dyDescent="0.45">
      <c r="A55" s="21">
        <v>45</v>
      </c>
      <c r="B55" s="74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20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20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20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20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20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20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20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20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20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D24:E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278C-EB8C-4F97-B6C8-E98AB32A9CA2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105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106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100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85">
        <v>181610110001</v>
      </c>
      <c r="C11" s="86">
        <v>41</v>
      </c>
      <c r="D11" s="45">
        <f>COUNTIF(C11:C19,"&gt;="&amp;D10)</f>
        <v>6</v>
      </c>
      <c r="E11" s="87">
        <v>38</v>
      </c>
      <c r="F11" s="47">
        <f>COUNTIF(E11:E19,"&gt;="&amp;F10)</f>
        <v>6</v>
      </c>
      <c r="G11" s="48" t="s">
        <v>46</v>
      </c>
      <c r="H11" s="49">
        <v>3</v>
      </c>
      <c r="I11" s="50">
        <v>3</v>
      </c>
      <c r="J11" s="80">
        <v>2</v>
      </c>
      <c r="K11" s="80">
        <v>3</v>
      </c>
      <c r="L11" s="80">
        <v>2</v>
      </c>
      <c r="M11" s="90" t="s">
        <v>102</v>
      </c>
      <c r="N11" s="80">
        <v>2</v>
      </c>
      <c r="O11" s="80">
        <v>2</v>
      </c>
      <c r="P11" s="80">
        <v>2</v>
      </c>
      <c r="Q11" s="90" t="s">
        <v>102</v>
      </c>
      <c r="R11" s="80">
        <v>3</v>
      </c>
      <c r="S11" s="80">
        <v>2</v>
      </c>
      <c r="T11" s="90" t="s">
        <v>102</v>
      </c>
    </row>
    <row r="12" spans="1:21" ht="25" customHeight="1" thickBot="1" x14ac:dyDescent="0.5">
      <c r="A12" s="21">
        <v>2</v>
      </c>
      <c r="B12" s="91">
        <v>181610110002</v>
      </c>
      <c r="C12" s="92">
        <v>43</v>
      </c>
      <c r="D12" s="53">
        <f>(D11/6)*100</f>
        <v>100</v>
      </c>
      <c r="E12" s="93">
        <v>41</v>
      </c>
      <c r="F12" s="55">
        <f>(F11/6)*100</f>
        <v>100</v>
      </c>
      <c r="G12" s="48" t="s">
        <v>47</v>
      </c>
      <c r="H12" s="56">
        <v>3</v>
      </c>
      <c r="I12" s="57">
        <v>3</v>
      </c>
      <c r="J12" s="83">
        <v>2</v>
      </c>
      <c r="K12" s="83">
        <v>3</v>
      </c>
      <c r="L12" s="83">
        <v>2</v>
      </c>
      <c r="M12" s="84" t="s">
        <v>102</v>
      </c>
      <c r="N12" s="83">
        <v>2</v>
      </c>
      <c r="O12" s="83">
        <v>2</v>
      </c>
      <c r="P12" s="83">
        <v>2</v>
      </c>
      <c r="Q12" s="84" t="s">
        <v>102</v>
      </c>
      <c r="R12" s="83">
        <v>3</v>
      </c>
      <c r="S12" s="83">
        <v>2</v>
      </c>
      <c r="T12" s="84" t="s">
        <v>102</v>
      </c>
    </row>
    <row r="13" spans="1:21" ht="25" customHeight="1" thickBot="1" x14ac:dyDescent="0.5">
      <c r="A13" s="21">
        <v>3</v>
      </c>
      <c r="B13" s="91">
        <v>181610110003</v>
      </c>
      <c r="C13" s="92">
        <v>46</v>
      </c>
      <c r="D13" s="45"/>
      <c r="E13" s="93">
        <v>42</v>
      </c>
      <c r="F13" s="58"/>
      <c r="G13" s="48" t="s">
        <v>48</v>
      </c>
      <c r="H13" s="56">
        <v>3</v>
      </c>
      <c r="I13" s="57">
        <v>3</v>
      </c>
      <c r="J13" s="83">
        <v>2</v>
      </c>
      <c r="K13" s="83">
        <v>3</v>
      </c>
      <c r="L13" s="83">
        <v>2</v>
      </c>
      <c r="M13" s="84" t="s">
        <v>102</v>
      </c>
      <c r="N13" s="83">
        <v>2</v>
      </c>
      <c r="O13" s="83">
        <v>2</v>
      </c>
      <c r="P13" s="83">
        <v>2</v>
      </c>
      <c r="Q13" s="84" t="s">
        <v>102</v>
      </c>
      <c r="R13" s="83">
        <v>3</v>
      </c>
      <c r="S13" s="83">
        <v>2</v>
      </c>
      <c r="T13" s="84" t="s">
        <v>102</v>
      </c>
    </row>
    <row r="14" spans="1:21" ht="25" customHeight="1" thickBot="1" x14ac:dyDescent="0.5">
      <c r="A14" s="21">
        <v>4</v>
      </c>
      <c r="B14" s="91">
        <v>181610110004</v>
      </c>
      <c r="C14" s="92">
        <v>38</v>
      </c>
      <c r="D14" s="45"/>
      <c r="E14" s="93">
        <v>33</v>
      </c>
      <c r="F14" s="58"/>
      <c r="G14" s="59"/>
      <c r="H14" s="56">
        <v>3</v>
      </c>
      <c r="I14" s="57">
        <v>3</v>
      </c>
      <c r="J14" s="83">
        <v>2</v>
      </c>
      <c r="K14" s="83">
        <v>3</v>
      </c>
      <c r="L14" s="83">
        <v>2</v>
      </c>
      <c r="M14" s="84" t="s">
        <v>102</v>
      </c>
      <c r="N14" s="83">
        <v>2</v>
      </c>
      <c r="O14" s="83">
        <v>2</v>
      </c>
      <c r="P14" s="83">
        <v>2</v>
      </c>
      <c r="Q14" s="84" t="s">
        <v>102</v>
      </c>
      <c r="R14" s="83">
        <v>3</v>
      </c>
      <c r="S14" s="83">
        <v>2</v>
      </c>
      <c r="T14" s="84" t="s">
        <v>102</v>
      </c>
    </row>
    <row r="15" spans="1:21" ht="25" customHeight="1" thickBot="1" x14ac:dyDescent="0.5">
      <c r="A15" s="21">
        <v>5</v>
      </c>
      <c r="B15" s="91">
        <v>181610110006</v>
      </c>
      <c r="C15" s="92">
        <v>32</v>
      </c>
      <c r="D15" s="45"/>
      <c r="E15" s="93">
        <v>28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91">
        <v>181610110007</v>
      </c>
      <c r="C16" s="92">
        <v>43</v>
      </c>
      <c r="D16" s="45"/>
      <c r="E16" s="93">
        <v>36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/>
      <c r="C17" s="52"/>
      <c r="D17" s="45"/>
      <c r="E17" s="54"/>
      <c r="F17" s="58"/>
      <c r="G17" s="59" t="s">
        <v>49</v>
      </c>
      <c r="H17" s="60">
        <f>AVERAGE(H11:H16)</f>
        <v>3</v>
      </c>
      <c r="I17" s="60">
        <f t="shared" ref="I17:T17" si="0">AVERAGE(I11:I16)</f>
        <v>3</v>
      </c>
      <c r="J17" s="60">
        <f t="shared" si="0"/>
        <v>2</v>
      </c>
      <c r="K17" s="60">
        <f t="shared" si="0"/>
        <v>3</v>
      </c>
      <c r="L17" s="60">
        <f t="shared" si="0"/>
        <v>2</v>
      </c>
      <c r="M17" s="60" t="e">
        <f t="shared" si="0"/>
        <v>#DIV/0!</v>
      </c>
      <c r="N17" s="60">
        <f t="shared" si="0"/>
        <v>2</v>
      </c>
      <c r="O17" s="60">
        <f t="shared" si="0"/>
        <v>2</v>
      </c>
      <c r="P17" s="60">
        <f t="shared" si="0"/>
        <v>2</v>
      </c>
      <c r="Q17" s="60" t="e">
        <f t="shared" si="0"/>
        <v>#DIV/0!</v>
      </c>
      <c r="R17" s="60">
        <f t="shared" si="0"/>
        <v>3</v>
      </c>
      <c r="S17" s="60">
        <f t="shared" si="0"/>
        <v>2</v>
      </c>
      <c r="T17" s="60" t="e">
        <f t="shared" si="0"/>
        <v>#DIV/0!</v>
      </c>
    </row>
    <row r="18" spans="1:20" ht="38" customHeight="1" thickBot="1" x14ac:dyDescent="0.5">
      <c r="A18" s="21">
        <v>8</v>
      </c>
      <c r="B18" s="51"/>
      <c r="C18" s="52"/>
      <c r="D18" s="45"/>
      <c r="E18" s="54"/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2.1924000000000001</v>
      </c>
      <c r="J18" s="64">
        <f t="shared" si="1"/>
        <v>1.4616</v>
      </c>
      <c r="K18" s="64">
        <f t="shared" si="1"/>
        <v>2.1924000000000001</v>
      </c>
      <c r="L18" s="64">
        <f t="shared" si="1"/>
        <v>1.4616</v>
      </c>
      <c r="M18" s="64" t="e">
        <f t="shared" si="1"/>
        <v>#DIV/0!</v>
      </c>
      <c r="N18" s="64">
        <f t="shared" si="1"/>
        <v>1.4616</v>
      </c>
      <c r="O18" s="64">
        <f t="shared" si="1"/>
        <v>1.4616</v>
      </c>
      <c r="P18" s="64">
        <f t="shared" si="1"/>
        <v>1.4616</v>
      </c>
      <c r="Q18" s="64" t="e">
        <f t="shared" si="1"/>
        <v>#DIV/0!</v>
      </c>
      <c r="R18" s="64">
        <f t="shared" si="1"/>
        <v>2.1924000000000001</v>
      </c>
      <c r="S18" s="64">
        <f t="shared" si="1"/>
        <v>1.4616</v>
      </c>
      <c r="T18" s="64" t="e">
        <f t="shared" si="1"/>
        <v>#DIV/0!</v>
      </c>
    </row>
    <row r="19" spans="1:20" ht="25" customHeight="1" thickBot="1" x14ac:dyDescent="0.5">
      <c r="A19" s="21">
        <v>9</v>
      </c>
      <c r="B19" s="51"/>
      <c r="C19" s="52"/>
      <c r="D19" s="45"/>
      <c r="E19" s="54"/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x14ac:dyDescent="0.45">
      <c r="A20" s="21">
        <v>10</v>
      </c>
      <c r="C20" s="6"/>
      <c r="D20" s="6"/>
      <c r="E20" s="6"/>
      <c r="F20" s="6"/>
      <c r="G20" s="6"/>
    </row>
    <row r="21" spans="1:20" ht="25" customHeight="1" x14ac:dyDescent="0.45">
      <c r="A21" s="21">
        <v>11</v>
      </c>
      <c r="C21" s="6"/>
      <c r="D21" s="6"/>
      <c r="E21" s="6"/>
      <c r="F21" s="6"/>
      <c r="G21" s="6"/>
    </row>
    <row r="22" spans="1:20" ht="25" customHeight="1" x14ac:dyDescent="0.45">
      <c r="A22" s="21">
        <v>12</v>
      </c>
      <c r="C22" s="6"/>
      <c r="D22" s="6"/>
      <c r="E22" s="6"/>
      <c r="F22" s="6"/>
      <c r="G22" s="6"/>
    </row>
    <row r="23" spans="1:20" ht="25" customHeight="1" x14ac:dyDescent="0.45">
      <c r="A23" s="21">
        <v>13</v>
      </c>
      <c r="C23" s="6"/>
      <c r="D23" s="6"/>
      <c r="E23" s="36"/>
      <c r="F23" s="36"/>
      <c r="G23" s="6"/>
    </row>
    <row r="24" spans="1:20" ht="31.5" customHeight="1" x14ac:dyDescent="0.45">
      <c r="A24" s="21">
        <v>14</v>
      </c>
      <c r="C24" s="68"/>
      <c r="D24" s="69"/>
      <c r="E24" s="69"/>
      <c r="F24" s="6"/>
      <c r="G24" s="6"/>
      <c r="H24" s="36"/>
      <c r="I24" s="36"/>
      <c r="J24" s="36"/>
      <c r="K24" s="36"/>
      <c r="L24" s="36"/>
    </row>
    <row r="25" spans="1:20" ht="25" customHeight="1" x14ac:dyDescent="0.45">
      <c r="A25" s="21">
        <v>15</v>
      </c>
      <c r="C25" s="70"/>
      <c r="D25" s="71"/>
      <c r="E25" s="71"/>
      <c r="F25" s="6"/>
      <c r="G25" s="6"/>
      <c r="H25" s="36"/>
      <c r="I25" s="36"/>
      <c r="J25" s="36"/>
      <c r="K25" s="36"/>
      <c r="L25" s="36"/>
    </row>
    <row r="26" spans="1:20" ht="25" customHeight="1" x14ac:dyDescent="0.45">
      <c r="A26" s="21">
        <v>16</v>
      </c>
      <c r="D26" s="6"/>
      <c r="E26" s="6"/>
      <c r="F26" s="6"/>
      <c r="G26" s="6"/>
      <c r="I26" s="36"/>
      <c r="J26" s="36"/>
      <c r="K26" s="36"/>
      <c r="L26" s="36"/>
    </row>
    <row r="27" spans="1:20" ht="25" customHeight="1" x14ac:dyDescent="0.45">
      <c r="A27" s="21">
        <v>17</v>
      </c>
      <c r="C27" s="6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20" ht="25" customHeight="1" x14ac:dyDescent="0.45">
      <c r="A28" s="21">
        <v>18</v>
      </c>
      <c r="B28" s="74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20" ht="25" customHeight="1" x14ac:dyDescent="0.45">
      <c r="A29" s="21">
        <v>19</v>
      </c>
      <c r="B29" s="74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20" ht="25" customHeight="1" x14ac:dyDescent="0.45">
      <c r="A30" s="21">
        <v>20</v>
      </c>
      <c r="B30" s="74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20" ht="25" customHeight="1" x14ac:dyDescent="0.45">
      <c r="A31" s="21">
        <v>21</v>
      </c>
      <c r="B31" s="74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20" ht="25" customHeight="1" x14ac:dyDescent="0.45">
      <c r="A32" s="21">
        <v>22</v>
      </c>
      <c r="B32" s="74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6" ht="25" customHeight="1" x14ac:dyDescent="0.45">
      <c r="A33" s="21">
        <v>23</v>
      </c>
      <c r="B33" s="74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6" ht="25" customHeight="1" x14ac:dyDescent="0.45">
      <c r="A34" s="21">
        <v>24</v>
      </c>
      <c r="B34" s="74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6" ht="25" customHeight="1" x14ac:dyDescent="0.45">
      <c r="A35" s="21">
        <v>25</v>
      </c>
      <c r="B35" s="7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6" ht="25" customHeight="1" x14ac:dyDescent="0.45">
      <c r="A36" s="21">
        <v>26</v>
      </c>
      <c r="B36" s="74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6" ht="25" customHeight="1" x14ac:dyDescent="0.45">
      <c r="A37" s="21">
        <v>27</v>
      </c>
      <c r="B37" s="74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25" customHeight="1" x14ac:dyDescent="0.45">
      <c r="A38" s="21">
        <v>28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6" ht="25" customHeight="1" x14ac:dyDescent="0.45">
      <c r="A39" s="21">
        <v>29</v>
      </c>
      <c r="C39" s="6"/>
      <c r="D39" s="6"/>
      <c r="E39" s="6"/>
      <c r="F39" s="6"/>
      <c r="G39" s="6"/>
    </row>
    <row r="40" spans="1:16" ht="25" customHeight="1" x14ac:dyDescent="0.45">
      <c r="A40" s="21">
        <v>30</v>
      </c>
      <c r="C40" s="6"/>
      <c r="D40" s="6"/>
      <c r="E40" s="6"/>
      <c r="F40" s="6"/>
      <c r="G40" s="6"/>
    </row>
    <row r="41" spans="1:16" ht="25" customHeight="1" x14ac:dyDescent="0.45">
      <c r="A41" s="21">
        <v>31</v>
      </c>
      <c r="B41" s="74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6" ht="25" customHeight="1" x14ac:dyDescent="0.45">
      <c r="A42" s="21">
        <v>32</v>
      </c>
      <c r="B42" s="74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6" ht="25" customHeight="1" x14ac:dyDescent="0.45">
      <c r="A43" s="21">
        <v>33</v>
      </c>
      <c r="B43" s="7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6" ht="25" customHeight="1" x14ac:dyDescent="0.45">
      <c r="A44" s="21">
        <v>34</v>
      </c>
      <c r="B44" s="7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6" ht="25" customHeight="1" x14ac:dyDescent="0.45">
      <c r="A45" s="21">
        <v>35</v>
      </c>
      <c r="B45" s="74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6" ht="25" customHeight="1" x14ac:dyDescent="0.45">
      <c r="A46" s="21">
        <v>36</v>
      </c>
      <c r="B46" s="7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6" ht="25" customHeight="1" x14ac:dyDescent="0.45">
      <c r="A47" s="21">
        <v>37</v>
      </c>
      <c r="B47" s="74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6" ht="25" customHeight="1" x14ac:dyDescent="0.45">
      <c r="A48" s="21">
        <v>38</v>
      </c>
      <c r="B48" s="74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20" ht="25" customHeight="1" x14ac:dyDescent="0.45">
      <c r="A49" s="21">
        <v>39</v>
      </c>
      <c r="B49" s="74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20" ht="25" customHeight="1" x14ac:dyDescent="0.45">
      <c r="A50" s="21">
        <v>40</v>
      </c>
      <c r="B50" s="74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20" ht="25" customHeight="1" x14ac:dyDescent="0.45">
      <c r="A51" s="21">
        <v>41</v>
      </c>
      <c r="B51" s="74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20" ht="25" customHeight="1" x14ac:dyDescent="0.45">
      <c r="A52" s="21">
        <v>42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20" ht="25" customHeight="1" x14ac:dyDescent="0.45">
      <c r="A53" s="21">
        <v>43</v>
      </c>
      <c r="C53" s="6"/>
      <c r="D53" s="6"/>
      <c r="E53" s="6"/>
      <c r="F53" s="6"/>
      <c r="G53" s="6"/>
    </row>
    <row r="54" spans="1:20" ht="25" customHeight="1" x14ac:dyDescent="0.45">
      <c r="A54" s="21">
        <v>44</v>
      </c>
      <c r="C54" s="6"/>
      <c r="D54" s="6"/>
      <c r="E54" s="6"/>
      <c r="F54" s="6"/>
      <c r="G54" s="6"/>
    </row>
    <row r="55" spans="1:20" ht="25" customHeight="1" x14ac:dyDescent="0.45">
      <c r="A55" s="21">
        <v>45</v>
      </c>
      <c r="B55" s="74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20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20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20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20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20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20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20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20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20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D24:E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8CEE-159F-4D7C-B0F9-1914651AC190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107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108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100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181610110001</v>
      </c>
      <c r="C11" s="44">
        <v>48</v>
      </c>
      <c r="D11" s="45">
        <f>COUNTIF(C11:C19,"&gt;="&amp;D10)</f>
        <v>6</v>
      </c>
      <c r="E11" s="46">
        <v>48</v>
      </c>
      <c r="F11" s="47">
        <f>COUNTIF(E11:E19,"&gt;="&amp;F10)</f>
        <v>6</v>
      </c>
      <c r="G11" s="48" t="s">
        <v>46</v>
      </c>
      <c r="H11" s="49">
        <v>3</v>
      </c>
      <c r="I11" s="50">
        <v>2</v>
      </c>
      <c r="J11" s="50">
        <v>3</v>
      </c>
      <c r="K11" s="50">
        <v>3</v>
      </c>
      <c r="L11" s="50">
        <v>3</v>
      </c>
      <c r="M11" s="50">
        <v>3</v>
      </c>
      <c r="N11" s="50">
        <v>2</v>
      </c>
      <c r="O11" s="50">
        <v>2</v>
      </c>
      <c r="P11" s="50">
        <v>3</v>
      </c>
      <c r="Q11" s="50">
        <v>2</v>
      </c>
      <c r="R11" s="50">
        <v>3</v>
      </c>
      <c r="S11" s="50">
        <v>2</v>
      </c>
      <c r="T11" s="50">
        <v>2</v>
      </c>
    </row>
    <row r="12" spans="1:21" ht="25" customHeight="1" thickBot="1" x14ac:dyDescent="0.5">
      <c r="A12" s="21">
        <v>2</v>
      </c>
      <c r="B12" s="51">
        <v>181610110002</v>
      </c>
      <c r="C12" s="52">
        <v>36</v>
      </c>
      <c r="D12" s="53">
        <f>(D11/6)*100</f>
        <v>100</v>
      </c>
      <c r="E12" s="54">
        <v>36</v>
      </c>
      <c r="F12" s="55">
        <f>(F11/6)*100</f>
        <v>100</v>
      </c>
      <c r="G12" s="48" t="s">
        <v>47</v>
      </c>
      <c r="H12" s="56">
        <v>3</v>
      </c>
      <c r="I12" s="57">
        <v>3</v>
      </c>
      <c r="J12" s="57">
        <v>3</v>
      </c>
      <c r="K12" s="57">
        <v>2</v>
      </c>
      <c r="L12" s="57">
        <v>3</v>
      </c>
      <c r="M12" s="57">
        <v>3</v>
      </c>
      <c r="N12" s="57">
        <v>3</v>
      </c>
      <c r="O12" s="57">
        <v>3</v>
      </c>
      <c r="P12" s="57">
        <v>3</v>
      </c>
      <c r="Q12" s="57">
        <v>3</v>
      </c>
      <c r="R12" s="57">
        <v>3</v>
      </c>
      <c r="S12" s="57">
        <v>3</v>
      </c>
      <c r="T12" s="57">
        <v>3</v>
      </c>
    </row>
    <row r="13" spans="1:21" ht="25" customHeight="1" thickBot="1" x14ac:dyDescent="0.5">
      <c r="A13" s="21">
        <v>3</v>
      </c>
      <c r="B13" s="51">
        <v>181610110003</v>
      </c>
      <c r="C13" s="52">
        <v>30</v>
      </c>
      <c r="D13" s="45"/>
      <c r="E13" s="54">
        <v>30</v>
      </c>
      <c r="F13" s="58"/>
      <c r="G13" s="48" t="s">
        <v>48</v>
      </c>
      <c r="H13" s="56"/>
      <c r="I13" s="5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1" ht="25" customHeight="1" thickBot="1" x14ac:dyDescent="0.5">
      <c r="A14" s="21">
        <v>4</v>
      </c>
      <c r="B14" s="51">
        <v>181610110004</v>
      </c>
      <c r="C14" s="52">
        <v>38</v>
      </c>
      <c r="D14" s="45"/>
      <c r="E14" s="54">
        <v>32</v>
      </c>
      <c r="F14" s="58"/>
      <c r="G14" s="59"/>
      <c r="H14" s="56"/>
      <c r="I14" s="57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1" ht="25" customHeight="1" thickBot="1" x14ac:dyDescent="0.5">
      <c r="A15" s="21">
        <v>5</v>
      </c>
      <c r="B15" s="51">
        <v>181610110006</v>
      </c>
      <c r="C15" s="52">
        <v>36</v>
      </c>
      <c r="D15" s="45"/>
      <c r="E15" s="54">
        <v>42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181610110007</v>
      </c>
      <c r="C16" s="52">
        <v>36</v>
      </c>
      <c r="D16" s="45"/>
      <c r="E16" s="54">
        <v>36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/>
      <c r="C17" s="52"/>
      <c r="D17" s="45"/>
      <c r="E17" s="54"/>
      <c r="F17" s="58"/>
      <c r="G17" s="59" t="s">
        <v>49</v>
      </c>
      <c r="H17" s="60">
        <f>AVERAGE(H11:H16)</f>
        <v>3</v>
      </c>
      <c r="I17" s="60">
        <f t="shared" ref="I17:T17" si="0">AVERAGE(I11:I16)</f>
        <v>2.5</v>
      </c>
      <c r="J17" s="60">
        <f t="shared" si="0"/>
        <v>3</v>
      </c>
      <c r="K17" s="60">
        <f t="shared" si="0"/>
        <v>2.5</v>
      </c>
      <c r="L17" s="60">
        <f t="shared" si="0"/>
        <v>3</v>
      </c>
      <c r="M17" s="60">
        <f t="shared" si="0"/>
        <v>3</v>
      </c>
      <c r="N17" s="60">
        <f t="shared" si="0"/>
        <v>2.5</v>
      </c>
      <c r="O17" s="60">
        <f t="shared" si="0"/>
        <v>2.5</v>
      </c>
      <c r="P17" s="60">
        <f t="shared" si="0"/>
        <v>3</v>
      </c>
      <c r="Q17" s="60">
        <f t="shared" si="0"/>
        <v>2.5</v>
      </c>
      <c r="R17" s="60">
        <f t="shared" si="0"/>
        <v>3</v>
      </c>
      <c r="S17" s="60">
        <f t="shared" si="0"/>
        <v>2.5</v>
      </c>
      <c r="T17" s="60">
        <f t="shared" si="0"/>
        <v>2.5</v>
      </c>
    </row>
    <row r="18" spans="1:20" ht="38" customHeight="1" thickBot="1" x14ac:dyDescent="0.5">
      <c r="A18" s="21">
        <v>8</v>
      </c>
      <c r="B18" s="51"/>
      <c r="C18" s="52"/>
      <c r="D18" s="45"/>
      <c r="E18" s="54"/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1.827</v>
      </c>
      <c r="J18" s="64">
        <f t="shared" si="1"/>
        <v>2.1924000000000001</v>
      </c>
      <c r="K18" s="64">
        <f t="shared" si="1"/>
        <v>1.827</v>
      </c>
      <c r="L18" s="64">
        <f t="shared" si="1"/>
        <v>2.1924000000000001</v>
      </c>
      <c r="M18" s="64">
        <f t="shared" si="1"/>
        <v>2.1924000000000001</v>
      </c>
      <c r="N18" s="64">
        <f t="shared" si="1"/>
        <v>1.827</v>
      </c>
      <c r="O18" s="64">
        <f t="shared" si="1"/>
        <v>1.827</v>
      </c>
      <c r="P18" s="64">
        <f t="shared" si="1"/>
        <v>2.1924000000000001</v>
      </c>
      <c r="Q18" s="64">
        <f t="shared" si="1"/>
        <v>1.827</v>
      </c>
      <c r="R18" s="64">
        <f t="shared" si="1"/>
        <v>2.1924000000000001</v>
      </c>
      <c r="S18" s="64">
        <f t="shared" si="1"/>
        <v>1.827</v>
      </c>
      <c r="T18" s="64">
        <f t="shared" si="1"/>
        <v>1.827</v>
      </c>
    </row>
    <row r="19" spans="1:20" ht="25" customHeight="1" thickBot="1" x14ac:dyDescent="0.5">
      <c r="A19" s="21">
        <v>9</v>
      </c>
      <c r="B19" s="51"/>
      <c r="C19" s="52"/>
      <c r="D19" s="45"/>
      <c r="E19" s="54"/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x14ac:dyDescent="0.45">
      <c r="A20" s="21">
        <v>10</v>
      </c>
      <c r="C20" s="6"/>
      <c r="D20" s="6"/>
      <c r="E20" s="6"/>
      <c r="F20" s="6"/>
      <c r="G20" s="6"/>
    </row>
    <row r="21" spans="1:20" ht="25" customHeight="1" x14ac:dyDescent="0.45">
      <c r="A21" s="21">
        <v>11</v>
      </c>
      <c r="C21" s="6"/>
      <c r="D21" s="6"/>
      <c r="E21" s="6"/>
      <c r="F21" s="6"/>
      <c r="G21" s="6"/>
    </row>
    <row r="22" spans="1:20" ht="25" customHeight="1" x14ac:dyDescent="0.45">
      <c r="A22" s="21">
        <v>12</v>
      </c>
      <c r="C22" s="6"/>
      <c r="D22" s="6"/>
      <c r="E22" s="6"/>
      <c r="F22" s="6"/>
      <c r="G22" s="6"/>
    </row>
    <row r="23" spans="1:20" ht="25" customHeight="1" x14ac:dyDescent="0.45">
      <c r="A23" s="21">
        <v>13</v>
      </c>
      <c r="C23" s="6"/>
      <c r="D23" s="6"/>
      <c r="E23" s="36"/>
      <c r="F23" s="36"/>
      <c r="G23" s="6"/>
    </row>
    <row r="24" spans="1:20" ht="31.5" customHeight="1" x14ac:dyDescent="0.45">
      <c r="A24" s="21">
        <v>14</v>
      </c>
      <c r="C24" s="68"/>
      <c r="D24" s="69"/>
      <c r="E24" s="69"/>
      <c r="F24" s="6"/>
      <c r="G24" s="6"/>
      <c r="H24" s="36"/>
      <c r="I24" s="36"/>
      <c r="J24" s="36"/>
      <c r="K24" s="36"/>
      <c r="L24" s="36"/>
    </row>
    <row r="25" spans="1:20" ht="25" customHeight="1" x14ac:dyDescent="0.45">
      <c r="A25" s="21">
        <v>15</v>
      </c>
      <c r="C25" s="70"/>
      <c r="D25" s="71"/>
      <c r="E25" s="71"/>
      <c r="F25" s="6"/>
      <c r="G25" s="6"/>
      <c r="H25" s="36"/>
      <c r="I25" s="36"/>
      <c r="J25" s="36"/>
      <c r="K25" s="36"/>
      <c r="L25" s="36"/>
    </row>
    <row r="26" spans="1:20" ht="25" customHeight="1" x14ac:dyDescent="0.45">
      <c r="A26" s="21">
        <v>16</v>
      </c>
      <c r="D26" s="6"/>
      <c r="E26" s="6"/>
      <c r="F26" s="6"/>
      <c r="G26" s="6"/>
      <c r="I26" s="36"/>
      <c r="J26" s="36"/>
      <c r="K26" s="36"/>
      <c r="L26" s="36"/>
    </row>
    <row r="27" spans="1:20" ht="25" customHeight="1" x14ac:dyDescent="0.45">
      <c r="A27" s="21">
        <v>17</v>
      </c>
      <c r="C27" s="6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20" ht="25" customHeight="1" x14ac:dyDescent="0.45">
      <c r="A28" s="21">
        <v>18</v>
      </c>
      <c r="B28" s="74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20" ht="25" customHeight="1" x14ac:dyDescent="0.45">
      <c r="A29" s="21">
        <v>19</v>
      </c>
      <c r="B29" s="74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20" ht="25" customHeight="1" x14ac:dyDescent="0.45">
      <c r="A30" s="21">
        <v>20</v>
      </c>
      <c r="B30" s="74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20" ht="25" customHeight="1" x14ac:dyDescent="0.45">
      <c r="A31" s="21">
        <v>21</v>
      </c>
      <c r="B31" s="74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20" ht="25" customHeight="1" x14ac:dyDescent="0.45">
      <c r="A32" s="21">
        <v>22</v>
      </c>
      <c r="B32" s="74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6" ht="25" customHeight="1" x14ac:dyDescent="0.45">
      <c r="A33" s="21">
        <v>23</v>
      </c>
      <c r="B33" s="74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6" ht="25" customHeight="1" x14ac:dyDescent="0.45">
      <c r="A34" s="21">
        <v>24</v>
      </c>
      <c r="B34" s="74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6" ht="25" customHeight="1" x14ac:dyDescent="0.45">
      <c r="A35" s="21">
        <v>25</v>
      </c>
      <c r="B35" s="7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6" ht="25" customHeight="1" x14ac:dyDescent="0.45">
      <c r="A36" s="21">
        <v>26</v>
      </c>
      <c r="B36" s="74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6" ht="25" customHeight="1" x14ac:dyDescent="0.45">
      <c r="A37" s="21">
        <v>27</v>
      </c>
      <c r="B37" s="74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25" customHeight="1" x14ac:dyDescent="0.45">
      <c r="A38" s="21">
        <v>28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6" ht="25" customHeight="1" x14ac:dyDescent="0.45">
      <c r="A39" s="21">
        <v>29</v>
      </c>
      <c r="C39" s="6"/>
      <c r="D39" s="6"/>
      <c r="E39" s="6"/>
      <c r="F39" s="6"/>
      <c r="G39" s="6"/>
    </row>
    <row r="40" spans="1:16" ht="25" customHeight="1" x14ac:dyDescent="0.45">
      <c r="A40" s="21">
        <v>30</v>
      </c>
      <c r="C40" s="6"/>
      <c r="D40" s="6"/>
      <c r="E40" s="6"/>
      <c r="F40" s="6"/>
      <c r="G40" s="6"/>
    </row>
    <row r="41" spans="1:16" ht="25" customHeight="1" x14ac:dyDescent="0.45">
      <c r="A41" s="21">
        <v>31</v>
      </c>
      <c r="B41" s="74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6" ht="25" customHeight="1" x14ac:dyDescent="0.45">
      <c r="A42" s="21">
        <v>32</v>
      </c>
      <c r="B42" s="74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6" ht="25" customHeight="1" x14ac:dyDescent="0.45">
      <c r="A43" s="21">
        <v>33</v>
      </c>
      <c r="B43" s="7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6" ht="25" customHeight="1" x14ac:dyDescent="0.45">
      <c r="A44" s="21">
        <v>34</v>
      </c>
      <c r="B44" s="7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6" ht="25" customHeight="1" x14ac:dyDescent="0.45">
      <c r="A45" s="21">
        <v>35</v>
      </c>
      <c r="B45" s="74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6" ht="25" customHeight="1" x14ac:dyDescent="0.45">
      <c r="A46" s="21">
        <v>36</v>
      </c>
      <c r="B46" s="7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6" ht="25" customHeight="1" x14ac:dyDescent="0.45">
      <c r="A47" s="21">
        <v>37</v>
      </c>
      <c r="B47" s="74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6" ht="25" customHeight="1" x14ac:dyDescent="0.45">
      <c r="A48" s="21">
        <v>38</v>
      </c>
      <c r="B48" s="74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20" ht="25" customHeight="1" x14ac:dyDescent="0.45">
      <c r="A49" s="21">
        <v>39</v>
      </c>
      <c r="B49" s="74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20" ht="25" customHeight="1" x14ac:dyDescent="0.45">
      <c r="A50" s="21">
        <v>40</v>
      </c>
      <c r="B50" s="74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20" ht="25" customHeight="1" x14ac:dyDescent="0.45">
      <c r="A51" s="21">
        <v>41</v>
      </c>
      <c r="B51" s="74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20" ht="25" customHeight="1" x14ac:dyDescent="0.45">
      <c r="A52" s="21">
        <v>42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20" ht="25" customHeight="1" x14ac:dyDescent="0.45">
      <c r="A53" s="21">
        <v>43</v>
      </c>
      <c r="C53" s="6"/>
      <c r="D53" s="6"/>
      <c r="E53" s="6"/>
      <c r="F53" s="6"/>
      <c r="G53" s="6"/>
    </row>
    <row r="54" spans="1:20" ht="25" customHeight="1" x14ac:dyDescent="0.45">
      <c r="A54" s="21">
        <v>44</v>
      </c>
      <c r="C54" s="6"/>
      <c r="D54" s="6"/>
      <c r="E54" s="6"/>
      <c r="F54" s="6"/>
      <c r="G54" s="6"/>
    </row>
    <row r="55" spans="1:20" ht="25" customHeight="1" x14ac:dyDescent="0.45">
      <c r="A55" s="21">
        <v>45</v>
      </c>
      <c r="B55" s="74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20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20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20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20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20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20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20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20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20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D24:E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C0F5A-8BF8-4EA6-8DAE-A61B4DB09269}">
  <dimension ref="A1:U82"/>
  <sheetViews>
    <sheetView workbookViewId="0">
      <selection activeCell="A3" sqref="A3:E3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53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54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50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44">
        <v>38</v>
      </c>
      <c r="D11" s="45">
        <f>COUNTIF(C11:C53,"&gt;="&amp;D10)</f>
        <v>43</v>
      </c>
      <c r="E11" s="46">
        <v>24</v>
      </c>
      <c r="F11" s="47">
        <f>COUNTIF(E11:E53,"&gt;="&amp;F10)</f>
        <v>0</v>
      </c>
      <c r="G11" s="48" t="s">
        <v>46</v>
      </c>
      <c r="H11" s="49">
        <v>3</v>
      </c>
      <c r="I11" s="50">
        <v>1</v>
      </c>
      <c r="J11" s="50">
        <v>3</v>
      </c>
      <c r="K11" s="50">
        <v>3</v>
      </c>
      <c r="L11" s="50">
        <v>1</v>
      </c>
      <c r="M11" s="50">
        <v>1</v>
      </c>
      <c r="N11" s="50">
        <v>3</v>
      </c>
      <c r="O11" s="50">
        <v>3</v>
      </c>
      <c r="P11" s="50">
        <v>3</v>
      </c>
      <c r="Q11" s="50">
        <v>2</v>
      </c>
      <c r="R11" s="50">
        <v>3</v>
      </c>
      <c r="S11" s="50">
        <v>3</v>
      </c>
      <c r="T11" s="50">
        <v>2</v>
      </c>
    </row>
    <row r="12" spans="1:21" ht="25" customHeight="1" thickBot="1" x14ac:dyDescent="0.5">
      <c r="A12" s="21">
        <v>2</v>
      </c>
      <c r="B12" s="51">
        <v>180409120002</v>
      </c>
      <c r="C12" s="52">
        <v>38</v>
      </c>
      <c r="D12" s="53">
        <f>(D11/43)*100</f>
        <v>100</v>
      </c>
      <c r="E12" s="54">
        <v>17</v>
      </c>
      <c r="F12" s="55">
        <f>(F11/43)*100</f>
        <v>0</v>
      </c>
      <c r="G12" s="48" t="s">
        <v>47</v>
      </c>
      <c r="H12" s="56">
        <v>3</v>
      </c>
      <c r="I12" s="57">
        <v>2</v>
      </c>
      <c r="J12" s="57">
        <v>2</v>
      </c>
      <c r="K12" s="57">
        <v>2</v>
      </c>
      <c r="L12" s="57">
        <v>1</v>
      </c>
      <c r="M12" s="57">
        <v>1</v>
      </c>
      <c r="N12" s="57">
        <v>2</v>
      </c>
      <c r="O12" s="57">
        <v>2</v>
      </c>
      <c r="P12" s="57">
        <v>1</v>
      </c>
      <c r="Q12" s="57">
        <v>1</v>
      </c>
      <c r="R12" s="57">
        <v>3</v>
      </c>
      <c r="S12" s="57">
        <v>2</v>
      </c>
      <c r="T12" s="57">
        <v>1</v>
      </c>
    </row>
    <row r="13" spans="1:21" ht="25" customHeight="1" thickBot="1" x14ac:dyDescent="0.5">
      <c r="A13" s="21">
        <v>3</v>
      </c>
      <c r="B13" s="51">
        <v>180409120004</v>
      </c>
      <c r="C13" s="52">
        <v>35</v>
      </c>
      <c r="D13" s="45"/>
      <c r="E13" s="54">
        <v>17</v>
      </c>
      <c r="F13" s="58"/>
      <c r="G13" s="48" t="s">
        <v>48</v>
      </c>
      <c r="H13" s="56">
        <v>3</v>
      </c>
      <c r="I13" s="57">
        <v>2</v>
      </c>
      <c r="J13" s="57">
        <v>3</v>
      </c>
      <c r="K13" s="57">
        <v>3</v>
      </c>
      <c r="L13" s="57">
        <v>2</v>
      </c>
      <c r="M13" s="57">
        <v>2</v>
      </c>
      <c r="N13" s="57">
        <v>3</v>
      </c>
      <c r="O13" s="57">
        <v>3</v>
      </c>
      <c r="P13" s="57">
        <v>2</v>
      </c>
      <c r="Q13" s="57">
        <v>2</v>
      </c>
      <c r="R13" s="57">
        <v>3</v>
      </c>
      <c r="S13" s="57">
        <v>3</v>
      </c>
      <c r="T13" s="57">
        <v>2</v>
      </c>
    </row>
    <row r="14" spans="1:21" ht="25" customHeight="1" thickBot="1" x14ac:dyDescent="0.5">
      <c r="A14" s="21">
        <v>4</v>
      </c>
      <c r="B14" s="51">
        <v>180409120005</v>
      </c>
      <c r="C14" s="52">
        <v>39</v>
      </c>
      <c r="D14" s="45"/>
      <c r="E14" s="54">
        <v>27</v>
      </c>
      <c r="F14" s="58"/>
      <c r="G14" s="59"/>
      <c r="H14" s="56">
        <v>3</v>
      </c>
      <c r="I14" s="57">
        <v>3</v>
      </c>
      <c r="J14" s="57">
        <v>3</v>
      </c>
      <c r="K14" s="57">
        <v>3</v>
      </c>
      <c r="L14" s="57">
        <v>2</v>
      </c>
      <c r="M14" s="57">
        <v>2</v>
      </c>
      <c r="N14" s="57">
        <v>3</v>
      </c>
      <c r="O14" s="57">
        <v>3</v>
      </c>
      <c r="P14" s="57">
        <v>3</v>
      </c>
      <c r="Q14" s="57">
        <v>2</v>
      </c>
      <c r="R14" s="57">
        <v>3</v>
      </c>
      <c r="S14" s="57">
        <v>3</v>
      </c>
      <c r="T14" s="57">
        <v>2</v>
      </c>
    </row>
    <row r="15" spans="1:21" ht="25" customHeight="1" thickBot="1" x14ac:dyDescent="0.5">
      <c r="A15" s="21">
        <v>5</v>
      </c>
      <c r="B15" s="51">
        <v>180409120006</v>
      </c>
      <c r="C15" s="52">
        <v>35</v>
      </c>
      <c r="D15" s="45"/>
      <c r="E15" s="54">
        <v>18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180409120009</v>
      </c>
      <c r="C16" s="52">
        <v>34</v>
      </c>
      <c r="D16" s="45"/>
      <c r="E16" s="54">
        <v>18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180409120010</v>
      </c>
      <c r="C17" s="52">
        <v>41</v>
      </c>
      <c r="D17" s="45"/>
      <c r="E17" s="54">
        <v>26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2</v>
      </c>
      <c r="J17" s="60">
        <f t="shared" si="0"/>
        <v>2.75</v>
      </c>
      <c r="K17" s="60">
        <f t="shared" si="0"/>
        <v>2.75</v>
      </c>
      <c r="L17" s="60">
        <f t="shared" si="0"/>
        <v>1.5</v>
      </c>
      <c r="M17" s="60">
        <f t="shared" si="0"/>
        <v>1.5</v>
      </c>
      <c r="N17" s="60">
        <f t="shared" si="0"/>
        <v>2.75</v>
      </c>
      <c r="O17" s="60">
        <f t="shared" si="0"/>
        <v>2.75</v>
      </c>
      <c r="P17" s="60">
        <f t="shared" si="0"/>
        <v>2.25</v>
      </c>
      <c r="Q17" s="60">
        <f t="shared" si="0"/>
        <v>1.75</v>
      </c>
      <c r="R17" s="60">
        <f t="shared" si="0"/>
        <v>3</v>
      </c>
      <c r="S17" s="60">
        <f t="shared" si="0"/>
        <v>2.75</v>
      </c>
      <c r="T17" s="60">
        <f t="shared" si="0"/>
        <v>1.75</v>
      </c>
    </row>
    <row r="18" spans="1:20" ht="38" customHeight="1" thickBot="1" x14ac:dyDescent="0.5">
      <c r="A18" s="21">
        <v>8</v>
      </c>
      <c r="B18" s="51">
        <v>180409120012</v>
      </c>
      <c r="C18" s="52">
        <v>35</v>
      </c>
      <c r="D18" s="45"/>
      <c r="E18" s="54">
        <v>11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1.4616</v>
      </c>
      <c r="J18" s="64">
        <f t="shared" si="1"/>
        <v>2.0097</v>
      </c>
      <c r="K18" s="64">
        <f t="shared" si="1"/>
        <v>2.0097</v>
      </c>
      <c r="L18" s="64">
        <f t="shared" si="1"/>
        <v>1.0962000000000001</v>
      </c>
      <c r="M18" s="64">
        <f t="shared" si="1"/>
        <v>1.0962000000000001</v>
      </c>
      <c r="N18" s="64">
        <f t="shared" si="1"/>
        <v>2.0097</v>
      </c>
      <c r="O18" s="64">
        <f t="shared" si="1"/>
        <v>2.0097</v>
      </c>
      <c r="P18" s="64">
        <f t="shared" si="1"/>
        <v>1.6443000000000001</v>
      </c>
      <c r="Q18" s="64">
        <f t="shared" si="1"/>
        <v>1.2788999999999999</v>
      </c>
      <c r="R18" s="64">
        <f t="shared" si="1"/>
        <v>2.1924000000000001</v>
      </c>
      <c r="S18" s="64">
        <f t="shared" si="1"/>
        <v>2.0097</v>
      </c>
      <c r="T18" s="64">
        <f t="shared" si="1"/>
        <v>1.2788999999999999</v>
      </c>
    </row>
    <row r="19" spans="1:20" ht="25" customHeight="1" thickBot="1" x14ac:dyDescent="0.5">
      <c r="A19" s="21">
        <v>9</v>
      </c>
      <c r="B19" s="51">
        <v>180409120013</v>
      </c>
      <c r="C19" s="52">
        <v>40</v>
      </c>
      <c r="D19" s="45"/>
      <c r="E19" s="54">
        <v>22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180409120014</v>
      </c>
      <c r="C20" s="52">
        <v>39</v>
      </c>
      <c r="D20" s="45"/>
      <c r="E20" s="54">
        <v>9</v>
      </c>
      <c r="F20" s="45"/>
    </row>
    <row r="21" spans="1:20" ht="25" customHeight="1" thickBot="1" x14ac:dyDescent="0.5">
      <c r="A21" s="21">
        <v>11</v>
      </c>
      <c r="B21" s="51">
        <v>180409120015</v>
      </c>
      <c r="C21" s="52">
        <v>39</v>
      </c>
      <c r="D21" s="45"/>
      <c r="E21" s="54">
        <v>26</v>
      </c>
      <c r="F21" s="67"/>
    </row>
    <row r="22" spans="1:20" ht="25" customHeight="1" thickBot="1" x14ac:dyDescent="0.5">
      <c r="A22" s="21">
        <v>12</v>
      </c>
      <c r="B22" s="51">
        <v>180409120018</v>
      </c>
      <c r="C22" s="52">
        <v>36</v>
      </c>
      <c r="D22" s="45"/>
      <c r="E22" s="54">
        <v>26</v>
      </c>
      <c r="F22" s="67"/>
    </row>
    <row r="23" spans="1:20" ht="25" customHeight="1" thickBot="1" x14ac:dyDescent="0.5">
      <c r="A23" s="21">
        <v>13</v>
      </c>
      <c r="B23" s="51">
        <v>180409120020</v>
      </c>
      <c r="C23" s="52">
        <v>35</v>
      </c>
      <c r="D23" s="45"/>
      <c r="E23" s="54">
        <v>23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180409120021</v>
      </c>
      <c r="C24" s="52">
        <v>33</v>
      </c>
      <c r="D24" s="45"/>
      <c r="E24" s="54">
        <v>18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180409120022</v>
      </c>
      <c r="C25" s="52">
        <v>35</v>
      </c>
      <c r="D25" s="45"/>
      <c r="E25" s="54">
        <v>22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180409120023</v>
      </c>
      <c r="C26" s="52">
        <v>33</v>
      </c>
      <c r="D26" s="45"/>
      <c r="E26" s="54">
        <v>12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180409120024</v>
      </c>
      <c r="C27" s="52">
        <v>36</v>
      </c>
      <c r="D27" s="45"/>
      <c r="E27" s="54">
        <v>10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180409120025</v>
      </c>
      <c r="C28" s="52">
        <v>35</v>
      </c>
      <c r="D28" s="72"/>
      <c r="E28" s="54">
        <v>15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180409120027</v>
      </c>
      <c r="C29" s="52">
        <v>30</v>
      </c>
      <c r="D29" s="45"/>
      <c r="E29" s="54">
        <v>13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180409120032</v>
      </c>
      <c r="C30" s="52">
        <v>31</v>
      </c>
      <c r="D30" s="45"/>
      <c r="E30" s="54">
        <v>13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180409120033</v>
      </c>
      <c r="C31" s="52">
        <v>33</v>
      </c>
      <c r="D31" s="45"/>
      <c r="E31" s="54">
        <v>13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180409120037</v>
      </c>
      <c r="C32" s="52">
        <v>31</v>
      </c>
      <c r="D32" s="45"/>
      <c r="E32" s="54">
        <v>13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180409120041</v>
      </c>
      <c r="C33" s="52">
        <v>36</v>
      </c>
      <c r="D33" s="45"/>
      <c r="E33" s="54">
        <v>14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180209120001</v>
      </c>
      <c r="C34" s="52">
        <v>39</v>
      </c>
      <c r="D34" s="45"/>
      <c r="E34" s="54">
        <v>13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180209120002</v>
      </c>
      <c r="C35" s="52">
        <v>38</v>
      </c>
      <c r="D35" s="45"/>
      <c r="E35" s="54">
        <v>16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180209120003</v>
      </c>
      <c r="C36" s="52">
        <v>48</v>
      </c>
      <c r="D36" s="45"/>
      <c r="E36" s="54">
        <v>16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180209120004</v>
      </c>
      <c r="C37" s="52">
        <v>38</v>
      </c>
      <c r="D37" s="45"/>
      <c r="E37" s="54">
        <v>14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51">
        <v>180209120005</v>
      </c>
      <c r="C38" s="52">
        <v>45</v>
      </c>
      <c r="D38" s="45"/>
      <c r="E38" s="54">
        <v>18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51">
        <v>180209120006</v>
      </c>
      <c r="C39" s="52">
        <v>38</v>
      </c>
      <c r="D39" s="45"/>
      <c r="E39" s="54">
        <v>17</v>
      </c>
      <c r="F39" s="67"/>
    </row>
    <row r="40" spans="1:21" ht="25" customHeight="1" thickBot="1" x14ac:dyDescent="0.5">
      <c r="A40" s="21">
        <v>30</v>
      </c>
      <c r="B40" s="51">
        <v>180209120007</v>
      </c>
      <c r="C40" s="52">
        <v>36</v>
      </c>
      <c r="D40" s="45"/>
      <c r="E40" s="54">
        <v>20</v>
      </c>
      <c r="F40" s="67"/>
    </row>
    <row r="41" spans="1:21" ht="25" customHeight="1" thickBot="1" x14ac:dyDescent="0.5">
      <c r="A41" s="21">
        <v>31</v>
      </c>
      <c r="B41" s="51">
        <v>180209120009</v>
      </c>
      <c r="C41" s="52">
        <v>48</v>
      </c>
      <c r="D41" s="45"/>
      <c r="E41" s="54">
        <v>19</v>
      </c>
      <c r="F41" s="67"/>
      <c r="G41" s="7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1" ht="25" customHeight="1" thickBot="1" x14ac:dyDescent="0.5">
      <c r="A42" s="21">
        <v>32</v>
      </c>
      <c r="B42" s="51">
        <v>180209120010</v>
      </c>
      <c r="C42" s="52">
        <v>38</v>
      </c>
      <c r="D42" s="45"/>
      <c r="E42" s="54">
        <v>16</v>
      </c>
      <c r="F42" s="67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1" ht="25" customHeight="1" thickBot="1" x14ac:dyDescent="0.5">
      <c r="A43" s="21">
        <v>33</v>
      </c>
      <c r="B43" s="51">
        <v>180209120011</v>
      </c>
      <c r="C43" s="52">
        <v>44</v>
      </c>
      <c r="D43" s="45"/>
      <c r="E43" s="54">
        <v>15</v>
      </c>
      <c r="F43" s="67"/>
      <c r="G43" s="7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1" ht="25" customHeight="1" thickBot="1" x14ac:dyDescent="0.5">
      <c r="A44" s="21">
        <v>34</v>
      </c>
      <c r="B44" s="51">
        <v>180209120012</v>
      </c>
      <c r="C44" s="52">
        <v>40</v>
      </c>
      <c r="D44" s="45"/>
      <c r="E44" s="54">
        <v>20</v>
      </c>
      <c r="F44" s="67"/>
      <c r="G44" s="7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25" customHeight="1" thickBot="1" x14ac:dyDescent="0.5">
      <c r="A45" s="21">
        <v>35</v>
      </c>
      <c r="B45" s="51">
        <v>180209120013</v>
      </c>
      <c r="C45" s="52">
        <v>39</v>
      </c>
      <c r="D45" s="45"/>
      <c r="E45" s="54">
        <v>18</v>
      </c>
      <c r="F45" s="67"/>
      <c r="G45" s="7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ht="25" customHeight="1" thickBot="1" x14ac:dyDescent="0.5">
      <c r="A46" s="21">
        <v>36</v>
      </c>
      <c r="B46" s="51">
        <v>180209120014</v>
      </c>
      <c r="C46" s="52">
        <v>35</v>
      </c>
      <c r="D46" s="45"/>
      <c r="E46" s="54">
        <v>10</v>
      </c>
      <c r="F46" s="67"/>
      <c r="G46" s="7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1" ht="25" customHeight="1" thickBot="1" x14ac:dyDescent="0.5">
      <c r="A47" s="21">
        <v>37</v>
      </c>
      <c r="B47" s="51">
        <v>180209120015</v>
      </c>
      <c r="C47" s="52">
        <v>38</v>
      </c>
      <c r="D47" s="45"/>
      <c r="E47" s="54">
        <v>16</v>
      </c>
      <c r="F47" s="67"/>
      <c r="G47" s="74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1" ht="25" customHeight="1" thickBot="1" x14ac:dyDescent="0.5">
      <c r="A48" s="21">
        <v>38</v>
      </c>
      <c r="B48" s="51">
        <v>180209120016</v>
      </c>
      <c r="C48" s="52">
        <v>39</v>
      </c>
      <c r="D48" s="45"/>
      <c r="E48" s="54">
        <v>14</v>
      </c>
      <c r="F48" s="67"/>
      <c r="G48" s="7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1" ht="25" customHeight="1" thickBot="1" x14ac:dyDescent="0.5">
      <c r="A49" s="21">
        <v>39</v>
      </c>
      <c r="B49" s="51">
        <v>180209120018</v>
      </c>
      <c r="C49" s="52">
        <v>34</v>
      </c>
      <c r="D49" s="45"/>
      <c r="E49" s="54">
        <v>16</v>
      </c>
      <c r="F49" s="67"/>
      <c r="G49" s="7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1:21" ht="25" customHeight="1" thickBot="1" x14ac:dyDescent="0.5">
      <c r="A50" s="21">
        <v>40</v>
      </c>
      <c r="B50" s="51">
        <v>180209120021</v>
      </c>
      <c r="C50" s="52">
        <v>36</v>
      </c>
      <c r="D50" s="45"/>
      <c r="E50" s="54">
        <v>23</v>
      </c>
      <c r="F50" s="67"/>
      <c r="G50" s="74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1" ht="25" customHeight="1" thickBot="1" x14ac:dyDescent="0.5">
      <c r="A51" s="21">
        <v>41</v>
      </c>
      <c r="B51" s="51">
        <v>180209120022</v>
      </c>
      <c r="C51" s="52">
        <v>39</v>
      </c>
      <c r="D51" s="45"/>
      <c r="E51" s="54">
        <v>14</v>
      </c>
      <c r="F51" s="67"/>
      <c r="G51" s="74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1" ht="25" customHeight="1" thickBot="1" x14ac:dyDescent="0.5">
      <c r="A52" s="21">
        <v>42</v>
      </c>
      <c r="B52" s="51">
        <v>180209120025</v>
      </c>
      <c r="C52" s="52">
        <v>45</v>
      </c>
      <c r="D52" s="45"/>
      <c r="E52" s="54">
        <v>19</v>
      </c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1" ht="25" customHeight="1" thickBot="1" x14ac:dyDescent="0.5">
      <c r="A53" s="21">
        <v>43</v>
      </c>
      <c r="B53" s="51">
        <v>180209120026</v>
      </c>
      <c r="C53" s="52">
        <v>44</v>
      </c>
      <c r="D53" s="45"/>
      <c r="E53" s="54">
        <v>16</v>
      </c>
      <c r="F53" s="67"/>
    </row>
    <row r="54" spans="1:21" ht="25" customHeight="1" x14ac:dyDescent="0.45">
      <c r="A54" s="21">
        <v>44</v>
      </c>
      <c r="C54" s="6"/>
      <c r="D54" s="6"/>
      <c r="E54" s="6"/>
      <c r="F54" s="6"/>
      <c r="G54" s="6"/>
    </row>
    <row r="55" spans="1:21" ht="25" customHeight="1" x14ac:dyDescent="0.45">
      <c r="A55" s="21">
        <v>45</v>
      </c>
      <c r="B55" s="74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21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21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21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21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21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21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21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21" x14ac:dyDescent="0.45">
      <c r="A63" s="21">
        <v>78</v>
      </c>
      <c r="B63" s="75"/>
      <c r="C63" s="75"/>
      <c r="D63" s="75"/>
      <c r="E63" s="75"/>
      <c r="F63" s="75"/>
      <c r="G63" s="75"/>
      <c r="H63"/>
      <c r="I63"/>
      <c r="U63" s="76"/>
    </row>
    <row r="64" spans="1:21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7EE90-6AA5-430A-8B28-EFE4F6DD14AF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109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110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33.333333333333329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66.666666666666657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181610110001</v>
      </c>
      <c r="C11" s="44">
        <v>25</v>
      </c>
      <c r="D11" s="45">
        <f>COUNTIF(C11:C19,"&gt;="&amp;D10)</f>
        <v>2</v>
      </c>
      <c r="E11" s="46">
        <v>35</v>
      </c>
      <c r="F11" s="47">
        <f>COUNTIF(E11:E19,"&gt;="&amp;F10)</f>
        <v>6</v>
      </c>
      <c r="G11" s="48" t="s">
        <v>46</v>
      </c>
      <c r="H11" s="49">
        <v>3</v>
      </c>
      <c r="I11" s="50">
        <v>2</v>
      </c>
      <c r="J11" s="50">
        <v>2</v>
      </c>
      <c r="K11" s="50">
        <v>2</v>
      </c>
      <c r="L11" s="50">
        <v>2</v>
      </c>
      <c r="M11" s="50">
        <v>3</v>
      </c>
      <c r="N11" s="50">
        <v>2</v>
      </c>
      <c r="O11" s="50">
        <v>2</v>
      </c>
      <c r="P11" s="50">
        <v>3</v>
      </c>
      <c r="Q11" s="50">
        <v>3</v>
      </c>
      <c r="R11" s="50">
        <v>3</v>
      </c>
      <c r="S11" s="50">
        <v>3</v>
      </c>
      <c r="T11" s="50">
        <v>2</v>
      </c>
    </row>
    <row r="12" spans="1:21" ht="25" customHeight="1" thickBot="1" x14ac:dyDescent="0.5">
      <c r="A12" s="21">
        <v>2</v>
      </c>
      <c r="B12" s="51">
        <v>181610110002</v>
      </c>
      <c r="C12" s="52">
        <v>25</v>
      </c>
      <c r="D12" s="53">
        <f>(D11/6)*100</f>
        <v>33.333333333333329</v>
      </c>
      <c r="E12" s="54">
        <v>33</v>
      </c>
      <c r="F12" s="55">
        <f>(F11/6)*100</f>
        <v>100</v>
      </c>
      <c r="G12" s="48" t="s">
        <v>47</v>
      </c>
      <c r="H12" s="56">
        <v>3</v>
      </c>
      <c r="I12" s="57">
        <v>3</v>
      </c>
      <c r="J12" s="57">
        <v>3</v>
      </c>
      <c r="K12" s="57">
        <v>3</v>
      </c>
      <c r="L12" s="57">
        <v>3</v>
      </c>
      <c r="M12" s="57">
        <v>3</v>
      </c>
      <c r="N12" s="57">
        <v>3</v>
      </c>
      <c r="O12" s="57">
        <v>3</v>
      </c>
      <c r="P12" s="57">
        <v>3</v>
      </c>
      <c r="Q12" s="57">
        <v>3</v>
      </c>
      <c r="R12" s="57">
        <v>3</v>
      </c>
      <c r="S12" s="57">
        <v>3</v>
      </c>
      <c r="T12" s="57">
        <v>3</v>
      </c>
    </row>
    <row r="13" spans="1:21" ht="25" customHeight="1" thickBot="1" x14ac:dyDescent="0.5">
      <c r="A13" s="21">
        <v>3</v>
      </c>
      <c r="B13" s="51">
        <v>181610110003</v>
      </c>
      <c r="C13" s="52">
        <v>25</v>
      </c>
      <c r="D13" s="45"/>
      <c r="E13" s="54">
        <v>38</v>
      </c>
      <c r="F13" s="58"/>
      <c r="G13" s="48" t="s">
        <v>48</v>
      </c>
      <c r="H13" s="56"/>
      <c r="I13" s="57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1" ht="25" customHeight="1" thickBot="1" x14ac:dyDescent="0.5">
      <c r="A14" s="21">
        <v>4</v>
      </c>
      <c r="B14" s="51">
        <v>181610110004</v>
      </c>
      <c r="C14" s="52">
        <v>38</v>
      </c>
      <c r="D14" s="45"/>
      <c r="E14" s="54">
        <v>45</v>
      </c>
      <c r="F14" s="58"/>
      <c r="G14" s="59"/>
      <c r="H14" s="56"/>
      <c r="I14" s="57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1" ht="25" customHeight="1" thickBot="1" x14ac:dyDescent="0.5">
      <c r="A15" s="21">
        <v>5</v>
      </c>
      <c r="B15" s="51">
        <v>181610110006</v>
      </c>
      <c r="C15" s="52">
        <v>25</v>
      </c>
      <c r="D15" s="45"/>
      <c r="E15" s="54">
        <v>43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181610110007</v>
      </c>
      <c r="C16" s="52">
        <v>30</v>
      </c>
      <c r="D16" s="45"/>
      <c r="E16" s="54">
        <v>45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/>
      <c r="C17" s="52"/>
      <c r="D17" s="45"/>
      <c r="E17" s="54"/>
      <c r="F17" s="58"/>
      <c r="G17" s="59" t="s">
        <v>49</v>
      </c>
      <c r="H17" s="60">
        <f>AVERAGE(H11:H16)</f>
        <v>3</v>
      </c>
      <c r="I17" s="60">
        <f t="shared" ref="I17:T17" si="0">AVERAGE(I11:I16)</f>
        <v>2.5</v>
      </c>
      <c r="J17" s="60">
        <f t="shared" si="0"/>
        <v>2.5</v>
      </c>
      <c r="K17" s="60">
        <f t="shared" si="0"/>
        <v>2.5</v>
      </c>
      <c r="L17" s="60">
        <f t="shared" si="0"/>
        <v>2.5</v>
      </c>
      <c r="M17" s="60">
        <f t="shared" si="0"/>
        <v>3</v>
      </c>
      <c r="N17" s="60">
        <f t="shared" si="0"/>
        <v>2.5</v>
      </c>
      <c r="O17" s="60">
        <f t="shared" si="0"/>
        <v>2.5</v>
      </c>
      <c r="P17" s="60">
        <f t="shared" si="0"/>
        <v>3</v>
      </c>
      <c r="Q17" s="60">
        <f t="shared" si="0"/>
        <v>3</v>
      </c>
      <c r="R17" s="60">
        <f t="shared" si="0"/>
        <v>3</v>
      </c>
      <c r="S17" s="60">
        <f t="shared" si="0"/>
        <v>3</v>
      </c>
      <c r="T17" s="60">
        <f t="shared" si="0"/>
        <v>2.5</v>
      </c>
    </row>
    <row r="18" spans="1:20" ht="38" customHeight="1" thickBot="1" x14ac:dyDescent="0.5">
      <c r="A18" s="21">
        <v>8</v>
      </c>
      <c r="B18" s="51"/>
      <c r="C18" s="52"/>
      <c r="D18" s="45"/>
      <c r="E18" s="54"/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1.827</v>
      </c>
      <c r="J18" s="64">
        <f t="shared" si="1"/>
        <v>1.827</v>
      </c>
      <c r="K18" s="64">
        <f t="shared" si="1"/>
        <v>1.827</v>
      </c>
      <c r="L18" s="64">
        <f t="shared" si="1"/>
        <v>1.827</v>
      </c>
      <c r="M18" s="64">
        <f t="shared" si="1"/>
        <v>2.1924000000000001</v>
      </c>
      <c r="N18" s="64">
        <f t="shared" si="1"/>
        <v>1.827</v>
      </c>
      <c r="O18" s="64">
        <f t="shared" si="1"/>
        <v>1.827</v>
      </c>
      <c r="P18" s="64">
        <f t="shared" si="1"/>
        <v>2.1924000000000001</v>
      </c>
      <c r="Q18" s="64">
        <f t="shared" si="1"/>
        <v>2.1924000000000001</v>
      </c>
      <c r="R18" s="64">
        <f t="shared" si="1"/>
        <v>2.1924000000000001</v>
      </c>
      <c r="S18" s="64">
        <f t="shared" si="1"/>
        <v>2.1924000000000001</v>
      </c>
      <c r="T18" s="64">
        <f t="shared" si="1"/>
        <v>1.827</v>
      </c>
    </row>
    <row r="19" spans="1:20" ht="25" customHeight="1" thickBot="1" x14ac:dyDescent="0.5">
      <c r="A19" s="21">
        <v>9</v>
      </c>
      <c r="B19" s="51"/>
      <c r="C19" s="52"/>
      <c r="D19" s="45"/>
      <c r="E19" s="54"/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x14ac:dyDescent="0.45">
      <c r="A20" s="21">
        <v>10</v>
      </c>
      <c r="C20" s="6"/>
      <c r="D20" s="6"/>
      <c r="E20" s="6"/>
      <c r="F20" s="6"/>
      <c r="G20" s="6"/>
    </row>
    <row r="21" spans="1:20" ht="25" customHeight="1" x14ac:dyDescent="0.45">
      <c r="A21" s="21">
        <v>11</v>
      </c>
      <c r="C21" s="6"/>
      <c r="D21" s="6"/>
      <c r="E21" s="6"/>
      <c r="F21" s="6"/>
      <c r="G21" s="6"/>
    </row>
    <row r="22" spans="1:20" ht="25" customHeight="1" x14ac:dyDescent="0.45">
      <c r="A22" s="21">
        <v>12</v>
      </c>
      <c r="C22" s="6"/>
      <c r="D22" s="6"/>
      <c r="E22" s="6"/>
      <c r="F22" s="6"/>
      <c r="G22" s="6"/>
    </row>
    <row r="23" spans="1:20" ht="25" customHeight="1" x14ac:dyDescent="0.45">
      <c r="A23" s="21">
        <v>13</v>
      </c>
      <c r="C23" s="6"/>
      <c r="D23" s="6"/>
      <c r="E23" s="36"/>
      <c r="F23" s="36"/>
      <c r="G23" s="6"/>
    </row>
    <row r="24" spans="1:20" ht="31.5" customHeight="1" x14ac:dyDescent="0.45">
      <c r="A24" s="21">
        <v>14</v>
      </c>
      <c r="C24" s="68"/>
      <c r="D24" s="69"/>
      <c r="E24" s="69"/>
      <c r="F24" s="6"/>
      <c r="G24" s="6"/>
      <c r="H24" s="36"/>
      <c r="I24" s="36"/>
      <c r="J24" s="36"/>
      <c r="K24" s="36"/>
      <c r="L24" s="36"/>
    </row>
    <row r="25" spans="1:20" ht="25" customHeight="1" x14ac:dyDescent="0.45">
      <c r="A25" s="21">
        <v>15</v>
      </c>
      <c r="C25" s="70"/>
      <c r="D25" s="71"/>
      <c r="E25" s="71"/>
      <c r="F25" s="6"/>
      <c r="G25" s="6"/>
      <c r="H25" s="36"/>
      <c r="I25" s="36"/>
      <c r="J25" s="36"/>
      <c r="K25" s="36"/>
      <c r="L25" s="36"/>
    </row>
    <row r="26" spans="1:20" ht="25" customHeight="1" x14ac:dyDescent="0.45">
      <c r="A26" s="21">
        <v>16</v>
      </c>
      <c r="D26" s="6"/>
      <c r="E26" s="6"/>
      <c r="F26" s="6"/>
      <c r="G26" s="6"/>
      <c r="I26" s="36"/>
      <c r="J26" s="36"/>
      <c r="K26" s="36"/>
      <c r="L26" s="36"/>
    </row>
    <row r="27" spans="1:20" ht="25" customHeight="1" x14ac:dyDescent="0.45">
      <c r="A27" s="21">
        <v>17</v>
      </c>
      <c r="C27" s="6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20" ht="25" customHeight="1" x14ac:dyDescent="0.45">
      <c r="A28" s="21">
        <v>18</v>
      </c>
      <c r="B28" s="74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20" ht="25" customHeight="1" x14ac:dyDescent="0.45">
      <c r="A29" s="21">
        <v>19</v>
      </c>
      <c r="B29" s="74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20" ht="25" customHeight="1" x14ac:dyDescent="0.45">
      <c r="A30" s="21">
        <v>20</v>
      </c>
      <c r="B30" s="74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20" ht="25" customHeight="1" x14ac:dyDescent="0.45">
      <c r="A31" s="21">
        <v>21</v>
      </c>
      <c r="B31" s="74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20" ht="25" customHeight="1" x14ac:dyDescent="0.45">
      <c r="A32" s="21">
        <v>22</v>
      </c>
      <c r="B32" s="74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6" ht="25" customHeight="1" x14ac:dyDescent="0.45">
      <c r="A33" s="21">
        <v>23</v>
      </c>
      <c r="B33" s="74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6" ht="25" customHeight="1" x14ac:dyDescent="0.45">
      <c r="A34" s="21">
        <v>24</v>
      </c>
      <c r="B34" s="74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6" ht="25" customHeight="1" x14ac:dyDescent="0.45">
      <c r="A35" s="21">
        <v>25</v>
      </c>
      <c r="B35" s="7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6" ht="25" customHeight="1" x14ac:dyDescent="0.45">
      <c r="A36" s="21">
        <v>26</v>
      </c>
      <c r="B36" s="74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6" ht="25" customHeight="1" x14ac:dyDescent="0.45">
      <c r="A37" s="21">
        <v>27</v>
      </c>
      <c r="B37" s="74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25" customHeight="1" x14ac:dyDescent="0.45">
      <c r="A38" s="21">
        <v>28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6" ht="25" customHeight="1" x14ac:dyDescent="0.45">
      <c r="A39" s="21">
        <v>29</v>
      </c>
      <c r="C39" s="6"/>
      <c r="D39" s="6"/>
      <c r="E39" s="6"/>
      <c r="F39" s="6"/>
      <c r="G39" s="6"/>
    </row>
    <row r="40" spans="1:16" ht="25" customHeight="1" x14ac:dyDescent="0.45">
      <c r="A40" s="21">
        <v>30</v>
      </c>
      <c r="C40" s="6"/>
      <c r="D40" s="6"/>
      <c r="E40" s="6"/>
      <c r="F40" s="6"/>
      <c r="G40" s="6"/>
    </row>
    <row r="41" spans="1:16" ht="25" customHeight="1" x14ac:dyDescent="0.45">
      <c r="A41" s="21">
        <v>31</v>
      </c>
      <c r="B41" s="74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6" ht="25" customHeight="1" x14ac:dyDescent="0.45">
      <c r="A42" s="21">
        <v>32</v>
      </c>
      <c r="B42" s="74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6" ht="25" customHeight="1" x14ac:dyDescent="0.45">
      <c r="A43" s="21">
        <v>33</v>
      </c>
      <c r="B43" s="7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6" ht="25" customHeight="1" x14ac:dyDescent="0.45">
      <c r="A44" s="21">
        <v>34</v>
      </c>
      <c r="B44" s="7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6" ht="25" customHeight="1" x14ac:dyDescent="0.45">
      <c r="A45" s="21">
        <v>35</v>
      </c>
      <c r="B45" s="74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6" ht="25" customHeight="1" x14ac:dyDescent="0.45">
      <c r="A46" s="21">
        <v>36</v>
      </c>
      <c r="B46" s="7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6" ht="25" customHeight="1" x14ac:dyDescent="0.45">
      <c r="A47" s="21">
        <v>37</v>
      </c>
      <c r="B47" s="74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6" ht="25" customHeight="1" x14ac:dyDescent="0.45">
      <c r="A48" s="21">
        <v>38</v>
      </c>
      <c r="B48" s="74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20" ht="25" customHeight="1" x14ac:dyDescent="0.45">
      <c r="A49" s="21">
        <v>39</v>
      </c>
      <c r="B49" s="74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20" ht="25" customHeight="1" x14ac:dyDescent="0.45">
      <c r="A50" s="21">
        <v>40</v>
      </c>
      <c r="B50" s="74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20" ht="25" customHeight="1" x14ac:dyDescent="0.45">
      <c r="A51" s="21">
        <v>41</v>
      </c>
      <c r="B51" s="74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20" ht="25" customHeight="1" x14ac:dyDescent="0.45">
      <c r="A52" s="21">
        <v>42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20" ht="25" customHeight="1" x14ac:dyDescent="0.45">
      <c r="A53" s="21">
        <v>43</v>
      </c>
      <c r="C53" s="6"/>
      <c r="D53" s="6"/>
      <c r="E53" s="6"/>
      <c r="F53" s="6"/>
      <c r="G53" s="6"/>
    </row>
    <row r="54" spans="1:20" ht="25" customHeight="1" x14ac:dyDescent="0.45">
      <c r="A54" s="21">
        <v>44</v>
      </c>
      <c r="C54" s="6"/>
      <c r="D54" s="6"/>
      <c r="E54" s="6"/>
      <c r="F54" s="6"/>
      <c r="G54" s="6"/>
    </row>
    <row r="55" spans="1:20" ht="25" customHeight="1" x14ac:dyDescent="0.45">
      <c r="A55" s="21">
        <v>45</v>
      </c>
      <c r="B55" s="74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20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20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20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20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20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20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20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20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20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D24:E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B83E-1DBD-4EB8-ACDE-D9F6FF3BFEAF}">
  <dimension ref="A1:U82"/>
  <sheetViews>
    <sheetView workbookViewId="0">
      <selection activeCell="A3" sqref="A3:E3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111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112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100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181610110001</v>
      </c>
      <c r="C11" s="105">
        <v>39</v>
      </c>
      <c r="D11" s="45">
        <f>COUNTIF(C11:C19,"&gt;="&amp;D10)</f>
        <v>5</v>
      </c>
      <c r="E11" s="43">
        <v>38</v>
      </c>
      <c r="F11" s="47">
        <f>COUNTIF(E11:E19,"&gt;="&amp;F10)</f>
        <v>5</v>
      </c>
      <c r="G11" s="48" t="s">
        <v>46</v>
      </c>
      <c r="H11" s="49">
        <v>3</v>
      </c>
      <c r="I11" s="50">
        <v>2</v>
      </c>
      <c r="J11" s="50">
        <v>3</v>
      </c>
      <c r="K11" s="50">
        <v>2</v>
      </c>
      <c r="L11" s="50">
        <v>2</v>
      </c>
      <c r="M11" s="50">
        <v>3</v>
      </c>
      <c r="N11" s="50">
        <v>3</v>
      </c>
      <c r="O11" s="50">
        <v>2</v>
      </c>
      <c r="P11" s="50">
        <v>3</v>
      </c>
      <c r="Q11" s="50">
        <v>3</v>
      </c>
      <c r="R11" s="50">
        <v>3</v>
      </c>
      <c r="S11" s="50">
        <v>3</v>
      </c>
      <c r="T11" s="50">
        <v>2</v>
      </c>
    </row>
    <row r="12" spans="1:21" ht="25" customHeight="1" thickBot="1" x14ac:dyDescent="0.5">
      <c r="A12" s="21">
        <v>2</v>
      </c>
      <c r="B12" s="51">
        <v>181610110002</v>
      </c>
      <c r="C12" s="106">
        <v>41</v>
      </c>
      <c r="D12" s="53">
        <f>(D11/5)*100</f>
        <v>100</v>
      </c>
      <c r="E12" s="51">
        <v>41</v>
      </c>
      <c r="F12" s="55">
        <f>(F11/5)*100</f>
        <v>100</v>
      </c>
      <c r="G12" s="48" t="s">
        <v>47</v>
      </c>
      <c r="H12" s="56">
        <v>3</v>
      </c>
      <c r="I12" s="57">
        <v>3</v>
      </c>
      <c r="J12" s="57">
        <v>3</v>
      </c>
      <c r="K12" s="57">
        <v>3</v>
      </c>
      <c r="L12" s="57">
        <v>3</v>
      </c>
      <c r="M12" s="57">
        <v>2</v>
      </c>
      <c r="N12" s="57">
        <v>3</v>
      </c>
      <c r="O12" s="57">
        <v>3</v>
      </c>
      <c r="P12" s="57">
        <v>3</v>
      </c>
      <c r="Q12" s="57">
        <v>3</v>
      </c>
      <c r="R12" s="57">
        <v>3</v>
      </c>
      <c r="S12" s="57">
        <v>3</v>
      </c>
      <c r="T12" s="57">
        <v>3</v>
      </c>
    </row>
    <row r="13" spans="1:21" ht="25" customHeight="1" thickBot="1" x14ac:dyDescent="0.5">
      <c r="A13" s="21">
        <v>3</v>
      </c>
      <c r="B13" s="51">
        <v>181610110003</v>
      </c>
      <c r="C13" s="106">
        <v>38</v>
      </c>
      <c r="D13" s="45"/>
      <c r="E13" s="51">
        <v>36</v>
      </c>
      <c r="F13" s="58"/>
      <c r="G13" s="48"/>
      <c r="H13" s="56"/>
      <c r="I13" s="57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1" ht="25" customHeight="1" thickBot="1" x14ac:dyDescent="0.5">
      <c r="A14" s="21">
        <v>4</v>
      </c>
      <c r="B14" s="51">
        <v>181610110006</v>
      </c>
      <c r="C14" s="106">
        <v>37</v>
      </c>
      <c r="D14" s="45"/>
      <c r="E14" s="51">
        <v>36</v>
      </c>
      <c r="F14" s="58"/>
      <c r="G14" s="59"/>
      <c r="H14" s="56"/>
      <c r="I14" s="57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1" ht="25" customHeight="1" thickBot="1" x14ac:dyDescent="0.5">
      <c r="A15" s="21">
        <v>5</v>
      </c>
      <c r="B15" s="51">
        <v>181610110007</v>
      </c>
      <c r="C15" s="106">
        <v>40</v>
      </c>
      <c r="D15" s="45"/>
      <c r="E15" s="51">
        <v>37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/>
      <c r="C16" s="103"/>
      <c r="D16" s="45"/>
      <c r="E16" s="104"/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/>
      <c r="C17" s="52"/>
      <c r="D17" s="45"/>
      <c r="E17" s="54"/>
      <c r="F17" s="58"/>
      <c r="G17" s="59" t="s">
        <v>49</v>
      </c>
      <c r="H17" s="60">
        <f>AVERAGE(H11:H16)</f>
        <v>3</v>
      </c>
      <c r="I17" s="60">
        <f t="shared" ref="I17:T17" si="0">AVERAGE(I11:I16)</f>
        <v>2.5</v>
      </c>
      <c r="J17" s="60">
        <f t="shared" si="0"/>
        <v>3</v>
      </c>
      <c r="K17" s="60">
        <f t="shared" si="0"/>
        <v>2.5</v>
      </c>
      <c r="L17" s="60">
        <f t="shared" si="0"/>
        <v>2.5</v>
      </c>
      <c r="M17" s="60">
        <f t="shared" si="0"/>
        <v>2.5</v>
      </c>
      <c r="N17" s="60">
        <f t="shared" si="0"/>
        <v>3</v>
      </c>
      <c r="O17" s="60">
        <f t="shared" si="0"/>
        <v>2.5</v>
      </c>
      <c r="P17" s="60">
        <f t="shared" si="0"/>
        <v>3</v>
      </c>
      <c r="Q17" s="60">
        <f t="shared" si="0"/>
        <v>3</v>
      </c>
      <c r="R17" s="60">
        <f t="shared" si="0"/>
        <v>3</v>
      </c>
      <c r="S17" s="60">
        <f t="shared" si="0"/>
        <v>3</v>
      </c>
      <c r="T17" s="60">
        <f t="shared" si="0"/>
        <v>2.5</v>
      </c>
    </row>
    <row r="18" spans="1:20" ht="38" customHeight="1" thickBot="1" x14ac:dyDescent="0.5">
      <c r="A18" s="21">
        <v>8</v>
      </c>
      <c r="B18" s="51"/>
      <c r="C18" s="52"/>
      <c r="D18" s="45"/>
      <c r="E18" s="54"/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1.827</v>
      </c>
      <c r="J18" s="64">
        <f t="shared" si="1"/>
        <v>2.1924000000000001</v>
      </c>
      <c r="K18" s="64">
        <f t="shared" si="1"/>
        <v>1.827</v>
      </c>
      <c r="L18" s="64">
        <f t="shared" si="1"/>
        <v>1.827</v>
      </c>
      <c r="M18" s="64">
        <f t="shared" si="1"/>
        <v>1.827</v>
      </c>
      <c r="N18" s="64">
        <f t="shared" si="1"/>
        <v>2.1924000000000001</v>
      </c>
      <c r="O18" s="64">
        <f t="shared" si="1"/>
        <v>1.827</v>
      </c>
      <c r="P18" s="64">
        <f t="shared" si="1"/>
        <v>2.1924000000000001</v>
      </c>
      <c r="Q18" s="64">
        <f t="shared" si="1"/>
        <v>2.1924000000000001</v>
      </c>
      <c r="R18" s="64">
        <f t="shared" si="1"/>
        <v>2.1924000000000001</v>
      </c>
      <c r="S18" s="64">
        <f t="shared" si="1"/>
        <v>2.1924000000000001</v>
      </c>
      <c r="T18" s="64">
        <f t="shared" si="1"/>
        <v>1.827</v>
      </c>
    </row>
    <row r="19" spans="1:20" ht="25" customHeight="1" thickBot="1" x14ac:dyDescent="0.5">
      <c r="A19" s="21">
        <v>9</v>
      </c>
      <c r="B19" s="51"/>
      <c r="C19" s="52"/>
      <c r="D19" s="45"/>
      <c r="E19" s="54"/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x14ac:dyDescent="0.45">
      <c r="A20" s="21">
        <v>10</v>
      </c>
      <c r="C20" s="6"/>
      <c r="D20" s="6"/>
      <c r="E20" s="6"/>
      <c r="F20" s="6"/>
      <c r="G20" s="6"/>
    </row>
    <row r="21" spans="1:20" ht="25" customHeight="1" x14ac:dyDescent="0.45">
      <c r="A21" s="21">
        <v>11</v>
      </c>
      <c r="C21" s="6"/>
      <c r="D21" s="6"/>
      <c r="E21" s="6"/>
      <c r="F21" s="6"/>
      <c r="G21" s="6"/>
    </row>
    <row r="22" spans="1:20" ht="25" customHeight="1" x14ac:dyDescent="0.45">
      <c r="A22" s="21">
        <v>12</v>
      </c>
      <c r="C22" s="6"/>
      <c r="D22" s="6"/>
      <c r="E22" s="6"/>
      <c r="F22" s="6"/>
      <c r="G22" s="6"/>
    </row>
    <row r="23" spans="1:20" ht="25" customHeight="1" x14ac:dyDescent="0.45">
      <c r="A23" s="21">
        <v>13</v>
      </c>
      <c r="C23" s="6"/>
      <c r="D23" s="6"/>
      <c r="E23" s="36"/>
      <c r="F23" s="36"/>
      <c r="G23" s="6"/>
    </row>
    <row r="24" spans="1:20" ht="31.5" customHeight="1" x14ac:dyDescent="0.45">
      <c r="A24" s="21">
        <v>14</v>
      </c>
      <c r="C24" s="68"/>
      <c r="D24" s="69"/>
      <c r="E24" s="69"/>
      <c r="F24" s="6"/>
      <c r="G24" s="6"/>
      <c r="H24" s="36"/>
      <c r="I24" s="36"/>
      <c r="J24" s="36"/>
      <c r="K24" s="36"/>
      <c r="L24" s="36"/>
    </row>
    <row r="25" spans="1:20" ht="25" customHeight="1" x14ac:dyDescent="0.45">
      <c r="A25" s="21">
        <v>15</v>
      </c>
      <c r="C25" s="70"/>
      <c r="D25" s="71"/>
      <c r="E25" s="71"/>
      <c r="F25" s="6"/>
      <c r="G25" s="6"/>
      <c r="H25" s="36"/>
      <c r="I25" s="36"/>
      <c r="J25" s="36"/>
      <c r="K25" s="36"/>
      <c r="L25" s="36"/>
    </row>
    <row r="26" spans="1:20" ht="25" customHeight="1" x14ac:dyDescent="0.45">
      <c r="A26" s="21">
        <v>16</v>
      </c>
      <c r="D26" s="6"/>
      <c r="E26" s="6"/>
      <c r="F26" s="6"/>
      <c r="G26" s="6"/>
      <c r="I26" s="36"/>
      <c r="J26" s="36"/>
      <c r="K26" s="36"/>
      <c r="L26" s="36"/>
    </row>
    <row r="27" spans="1:20" ht="25" customHeight="1" x14ac:dyDescent="0.45">
      <c r="A27" s="21">
        <v>17</v>
      </c>
      <c r="C27" s="6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20" ht="25" customHeight="1" x14ac:dyDescent="0.45">
      <c r="A28" s="21">
        <v>18</v>
      </c>
      <c r="B28" s="74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20" ht="25" customHeight="1" x14ac:dyDescent="0.45">
      <c r="A29" s="21">
        <v>19</v>
      </c>
      <c r="B29" s="74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20" ht="25" customHeight="1" x14ac:dyDescent="0.45">
      <c r="A30" s="21">
        <v>20</v>
      </c>
      <c r="B30" s="74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20" ht="25" customHeight="1" x14ac:dyDescent="0.45">
      <c r="A31" s="21">
        <v>21</v>
      </c>
      <c r="B31" s="74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20" ht="25" customHeight="1" x14ac:dyDescent="0.45">
      <c r="A32" s="21">
        <v>22</v>
      </c>
      <c r="B32" s="74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6" ht="25" customHeight="1" x14ac:dyDescent="0.45">
      <c r="A33" s="21">
        <v>23</v>
      </c>
      <c r="B33" s="74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6" ht="25" customHeight="1" x14ac:dyDescent="0.45">
      <c r="A34" s="21">
        <v>24</v>
      </c>
      <c r="B34" s="74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6" ht="25" customHeight="1" x14ac:dyDescent="0.45">
      <c r="A35" s="21">
        <v>25</v>
      </c>
      <c r="B35" s="7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6" ht="25" customHeight="1" x14ac:dyDescent="0.45">
      <c r="A36" s="21">
        <v>26</v>
      </c>
      <c r="B36" s="74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6" ht="25" customHeight="1" x14ac:dyDescent="0.45">
      <c r="A37" s="21">
        <v>27</v>
      </c>
      <c r="B37" s="74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25" customHeight="1" x14ac:dyDescent="0.45">
      <c r="A38" s="21">
        <v>28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6" ht="25" customHeight="1" x14ac:dyDescent="0.45">
      <c r="A39" s="21">
        <v>29</v>
      </c>
      <c r="C39" s="6"/>
      <c r="D39" s="6"/>
      <c r="E39" s="6"/>
      <c r="F39" s="6"/>
      <c r="G39" s="6"/>
    </row>
    <row r="40" spans="1:16" ht="25" customHeight="1" x14ac:dyDescent="0.45">
      <c r="A40" s="21">
        <v>30</v>
      </c>
      <c r="C40" s="6"/>
      <c r="D40" s="6"/>
      <c r="E40" s="6"/>
      <c r="F40" s="6"/>
      <c r="G40" s="6"/>
    </row>
    <row r="41" spans="1:16" ht="25" customHeight="1" x14ac:dyDescent="0.45">
      <c r="A41" s="21">
        <v>31</v>
      </c>
      <c r="B41" s="74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6" ht="25" customHeight="1" x14ac:dyDescent="0.45">
      <c r="A42" s="21">
        <v>32</v>
      </c>
      <c r="B42" s="74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6" ht="25" customHeight="1" x14ac:dyDescent="0.45">
      <c r="A43" s="21">
        <v>33</v>
      </c>
      <c r="B43" s="7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6" ht="25" customHeight="1" x14ac:dyDescent="0.45">
      <c r="A44" s="21">
        <v>34</v>
      </c>
      <c r="B44" s="7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6" ht="25" customHeight="1" x14ac:dyDescent="0.45">
      <c r="A45" s="21">
        <v>35</v>
      </c>
      <c r="B45" s="74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6" ht="25" customHeight="1" x14ac:dyDescent="0.45">
      <c r="A46" s="21">
        <v>36</v>
      </c>
      <c r="B46" s="7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6" ht="25" customHeight="1" x14ac:dyDescent="0.45">
      <c r="A47" s="21">
        <v>37</v>
      </c>
      <c r="B47" s="74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6" ht="25" customHeight="1" x14ac:dyDescent="0.45">
      <c r="A48" s="21">
        <v>38</v>
      </c>
      <c r="B48" s="74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20" ht="25" customHeight="1" x14ac:dyDescent="0.45">
      <c r="A49" s="21">
        <v>39</v>
      </c>
      <c r="B49" s="74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20" ht="25" customHeight="1" x14ac:dyDescent="0.45">
      <c r="A50" s="21">
        <v>40</v>
      </c>
      <c r="B50" s="74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20" ht="25" customHeight="1" x14ac:dyDescent="0.45">
      <c r="A51" s="21">
        <v>41</v>
      </c>
      <c r="B51" s="74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20" ht="25" customHeight="1" x14ac:dyDescent="0.45">
      <c r="A52" s="21">
        <v>42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20" ht="25" customHeight="1" x14ac:dyDescent="0.45">
      <c r="A53" s="21">
        <v>43</v>
      </c>
      <c r="C53" s="6"/>
      <c r="D53" s="6"/>
      <c r="E53" s="6"/>
      <c r="F53" s="6"/>
      <c r="G53" s="6"/>
    </row>
    <row r="54" spans="1:20" ht="25" customHeight="1" x14ac:dyDescent="0.45">
      <c r="A54" s="21">
        <v>44</v>
      </c>
      <c r="C54" s="6"/>
      <c r="D54" s="6"/>
      <c r="E54" s="6"/>
      <c r="F54" s="6"/>
      <c r="G54" s="6"/>
    </row>
    <row r="55" spans="1:20" ht="25" customHeight="1" x14ac:dyDescent="0.45">
      <c r="A55" s="21">
        <v>45</v>
      </c>
      <c r="B55" s="74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20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20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20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20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20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20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20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20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20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D24:E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317BD-B714-44DE-B35D-E0988F6D2DF9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113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114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100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181610110002</v>
      </c>
      <c r="C11" s="44">
        <v>32</v>
      </c>
      <c r="D11" s="45">
        <f>COUNTIF(C11:C19,"&gt;="&amp;D10)</f>
        <v>4</v>
      </c>
      <c r="E11" s="46">
        <v>32</v>
      </c>
      <c r="F11" s="47">
        <f>COUNTIF(E11:E19,"&gt;="&amp;F10)</f>
        <v>4</v>
      </c>
      <c r="G11" s="48" t="s">
        <v>46</v>
      </c>
      <c r="H11" s="49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</row>
    <row r="12" spans="1:21" ht="25" customHeight="1" thickBot="1" x14ac:dyDescent="0.5">
      <c r="A12" s="21">
        <v>2</v>
      </c>
      <c r="B12" s="51">
        <v>181610110003</v>
      </c>
      <c r="C12" s="52">
        <v>33</v>
      </c>
      <c r="D12" s="53">
        <f>(D11/4)*100</f>
        <v>100</v>
      </c>
      <c r="E12" s="54">
        <v>33</v>
      </c>
      <c r="F12" s="55">
        <f>(F11/4)*100</f>
        <v>100</v>
      </c>
      <c r="G12" s="48" t="s">
        <v>47</v>
      </c>
      <c r="H12" s="56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1" ht="25" customHeight="1" thickBot="1" x14ac:dyDescent="0.5">
      <c r="A13" s="21">
        <v>3</v>
      </c>
      <c r="B13" s="51">
        <v>181610110004</v>
      </c>
      <c r="C13" s="52">
        <v>45</v>
      </c>
      <c r="D13" s="45"/>
      <c r="E13" s="54">
        <v>45</v>
      </c>
      <c r="F13" s="58"/>
      <c r="G13" s="48"/>
      <c r="H13" s="56"/>
      <c r="I13" s="57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1" ht="25" customHeight="1" thickBot="1" x14ac:dyDescent="0.5">
      <c r="A14" s="21">
        <v>4</v>
      </c>
      <c r="B14" s="51">
        <v>181610110006</v>
      </c>
      <c r="C14" s="52">
        <v>35</v>
      </c>
      <c r="D14" s="45"/>
      <c r="E14" s="54">
        <v>35</v>
      </c>
      <c r="F14" s="58"/>
      <c r="G14" s="59"/>
      <c r="H14" s="56"/>
      <c r="I14" s="57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1" ht="25" customHeight="1" thickBot="1" x14ac:dyDescent="0.5">
      <c r="A15" s="21">
        <v>5</v>
      </c>
      <c r="B15" s="51"/>
      <c r="C15" s="106"/>
      <c r="D15" s="45"/>
      <c r="E15" s="51"/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/>
      <c r="C16" s="103"/>
      <c r="D16" s="45"/>
      <c r="E16" s="104"/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/>
      <c r="C17" s="52"/>
      <c r="D17" s="45"/>
      <c r="E17" s="54"/>
      <c r="F17" s="58"/>
      <c r="G17" s="59" t="s">
        <v>49</v>
      </c>
      <c r="H17" s="60">
        <f>AVERAGE(H11:H16)</f>
        <v>3</v>
      </c>
      <c r="I17" s="60">
        <f t="shared" ref="I17:T17" si="0">AVERAGE(I11:I16)</f>
        <v>3</v>
      </c>
      <c r="J17" s="60">
        <f t="shared" si="0"/>
        <v>3</v>
      </c>
      <c r="K17" s="60">
        <f t="shared" si="0"/>
        <v>3</v>
      </c>
      <c r="L17" s="60">
        <f t="shared" si="0"/>
        <v>3</v>
      </c>
      <c r="M17" s="60">
        <f t="shared" si="0"/>
        <v>3</v>
      </c>
      <c r="N17" s="60">
        <f t="shared" si="0"/>
        <v>3</v>
      </c>
      <c r="O17" s="60">
        <f t="shared" si="0"/>
        <v>3</v>
      </c>
      <c r="P17" s="60">
        <f t="shared" si="0"/>
        <v>3</v>
      </c>
      <c r="Q17" s="60">
        <f t="shared" si="0"/>
        <v>3</v>
      </c>
      <c r="R17" s="60">
        <f t="shared" si="0"/>
        <v>3</v>
      </c>
      <c r="S17" s="60">
        <f t="shared" si="0"/>
        <v>3</v>
      </c>
      <c r="T17" s="60">
        <f t="shared" si="0"/>
        <v>3</v>
      </c>
    </row>
    <row r="18" spans="1:20" ht="38" customHeight="1" thickBot="1" x14ac:dyDescent="0.5">
      <c r="A18" s="21">
        <v>8</v>
      </c>
      <c r="B18" s="51"/>
      <c r="C18" s="52"/>
      <c r="D18" s="45"/>
      <c r="E18" s="54"/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2.1924000000000001</v>
      </c>
      <c r="J18" s="64">
        <f t="shared" si="1"/>
        <v>2.1924000000000001</v>
      </c>
      <c r="K18" s="64">
        <f t="shared" si="1"/>
        <v>2.1924000000000001</v>
      </c>
      <c r="L18" s="64">
        <f t="shared" si="1"/>
        <v>2.1924000000000001</v>
      </c>
      <c r="M18" s="64">
        <f t="shared" si="1"/>
        <v>2.1924000000000001</v>
      </c>
      <c r="N18" s="64">
        <f t="shared" si="1"/>
        <v>2.1924000000000001</v>
      </c>
      <c r="O18" s="64">
        <f t="shared" si="1"/>
        <v>2.1924000000000001</v>
      </c>
      <c r="P18" s="64">
        <f t="shared" si="1"/>
        <v>2.1924000000000001</v>
      </c>
      <c r="Q18" s="64">
        <f t="shared" si="1"/>
        <v>2.1924000000000001</v>
      </c>
      <c r="R18" s="64">
        <f t="shared" si="1"/>
        <v>2.1924000000000001</v>
      </c>
      <c r="S18" s="64">
        <f t="shared" si="1"/>
        <v>2.1924000000000001</v>
      </c>
      <c r="T18" s="64">
        <f t="shared" si="1"/>
        <v>2.1924000000000001</v>
      </c>
    </row>
    <row r="19" spans="1:20" ht="25" customHeight="1" thickBot="1" x14ac:dyDescent="0.5">
      <c r="A19" s="21">
        <v>9</v>
      </c>
      <c r="B19" s="51"/>
      <c r="C19" s="52"/>
      <c r="D19" s="45"/>
      <c r="E19" s="54"/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x14ac:dyDescent="0.45">
      <c r="A20" s="21">
        <v>10</v>
      </c>
      <c r="C20" s="6"/>
      <c r="D20" s="6"/>
      <c r="E20" s="6"/>
      <c r="F20" s="6"/>
      <c r="G20" s="6"/>
    </row>
    <row r="21" spans="1:20" ht="25" customHeight="1" x14ac:dyDescent="0.45">
      <c r="A21" s="21">
        <v>11</v>
      </c>
      <c r="C21" s="6"/>
      <c r="D21" s="6"/>
      <c r="E21" s="6"/>
      <c r="F21" s="6"/>
      <c r="G21" s="6"/>
    </row>
    <row r="22" spans="1:20" ht="25" customHeight="1" x14ac:dyDescent="0.45">
      <c r="A22" s="21">
        <v>12</v>
      </c>
      <c r="C22" s="6"/>
      <c r="D22" s="6"/>
      <c r="E22" s="6"/>
      <c r="F22" s="6"/>
      <c r="G22" s="6"/>
    </row>
    <row r="23" spans="1:20" ht="25" customHeight="1" x14ac:dyDescent="0.45">
      <c r="A23" s="21">
        <v>13</v>
      </c>
      <c r="C23" s="6"/>
      <c r="D23" s="6"/>
      <c r="E23" s="36"/>
      <c r="F23" s="36"/>
      <c r="G23" s="6"/>
    </row>
    <row r="24" spans="1:20" ht="31.5" customHeight="1" x14ac:dyDescent="0.45">
      <c r="A24" s="21">
        <v>14</v>
      </c>
      <c r="C24" s="68"/>
      <c r="D24" s="69"/>
      <c r="E24" s="69"/>
      <c r="F24" s="6"/>
      <c r="G24" s="6"/>
      <c r="H24" s="36"/>
      <c r="I24" s="36"/>
      <c r="J24" s="36"/>
      <c r="K24" s="36"/>
      <c r="L24" s="36"/>
    </row>
    <row r="25" spans="1:20" ht="25" customHeight="1" x14ac:dyDescent="0.45">
      <c r="A25" s="21">
        <v>15</v>
      </c>
      <c r="C25" s="70"/>
      <c r="D25" s="71"/>
      <c r="E25" s="71"/>
      <c r="F25" s="6"/>
      <c r="G25" s="6"/>
      <c r="H25" s="36"/>
      <c r="I25" s="36"/>
      <c r="J25" s="36"/>
      <c r="K25" s="36"/>
      <c r="L25" s="36"/>
    </row>
    <row r="26" spans="1:20" ht="25" customHeight="1" x14ac:dyDescent="0.45">
      <c r="A26" s="21">
        <v>16</v>
      </c>
      <c r="D26" s="6"/>
      <c r="E26" s="6"/>
      <c r="F26" s="6"/>
      <c r="G26" s="6"/>
      <c r="I26" s="36"/>
      <c r="J26" s="36"/>
      <c r="K26" s="36"/>
      <c r="L26" s="36"/>
    </row>
    <row r="27" spans="1:20" ht="25" customHeight="1" x14ac:dyDescent="0.45">
      <c r="A27" s="21">
        <v>17</v>
      </c>
      <c r="C27" s="6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20" ht="25" customHeight="1" x14ac:dyDescent="0.45">
      <c r="A28" s="21">
        <v>18</v>
      </c>
      <c r="B28" s="74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20" ht="25" customHeight="1" x14ac:dyDescent="0.45">
      <c r="A29" s="21">
        <v>19</v>
      </c>
      <c r="B29" s="74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20" ht="25" customHeight="1" x14ac:dyDescent="0.45">
      <c r="A30" s="21">
        <v>20</v>
      </c>
      <c r="B30" s="74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20" ht="25" customHeight="1" x14ac:dyDescent="0.45">
      <c r="A31" s="21">
        <v>21</v>
      </c>
      <c r="B31" s="74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20" ht="25" customHeight="1" x14ac:dyDescent="0.45">
      <c r="A32" s="21">
        <v>22</v>
      </c>
      <c r="B32" s="74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6" ht="25" customHeight="1" x14ac:dyDescent="0.45">
      <c r="A33" s="21">
        <v>23</v>
      </c>
      <c r="B33" s="74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6" ht="25" customHeight="1" x14ac:dyDescent="0.45">
      <c r="A34" s="21">
        <v>24</v>
      </c>
      <c r="B34" s="74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6" ht="25" customHeight="1" x14ac:dyDescent="0.45">
      <c r="A35" s="21">
        <v>25</v>
      </c>
      <c r="B35" s="7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6" ht="25" customHeight="1" x14ac:dyDescent="0.45">
      <c r="A36" s="21">
        <v>26</v>
      </c>
      <c r="B36" s="74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6" ht="25" customHeight="1" x14ac:dyDescent="0.45">
      <c r="A37" s="21">
        <v>27</v>
      </c>
      <c r="B37" s="74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25" customHeight="1" x14ac:dyDescent="0.45">
      <c r="A38" s="21">
        <v>28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6" ht="25" customHeight="1" x14ac:dyDescent="0.45">
      <c r="A39" s="21">
        <v>29</v>
      </c>
      <c r="C39" s="6"/>
      <c r="D39" s="6"/>
      <c r="E39" s="6"/>
      <c r="F39" s="6"/>
      <c r="G39" s="6"/>
    </row>
    <row r="40" spans="1:16" ht="25" customHeight="1" x14ac:dyDescent="0.45">
      <c r="A40" s="21">
        <v>30</v>
      </c>
      <c r="C40" s="6"/>
      <c r="D40" s="6"/>
      <c r="E40" s="6"/>
      <c r="F40" s="6"/>
      <c r="G40" s="6"/>
    </row>
    <row r="41" spans="1:16" ht="25" customHeight="1" x14ac:dyDescent="0.45">
      <c r="A41" s="21">
        <v>31</v>
      </c>
      <c r="B41" s="74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6" ht="25" customHeight="1" x14ac:dyDescent="0.45">
      <c r="A42" s="21">
        <v>32</v>
      </c>
      <c r="B42" s="74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6" ht="25" customHeight="1" x14ac:dyDescent="0.45">
      <c r="A43" s="21">
        <v>33</v>
      </c>
      <c r="B43" s="7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6" ht="25" customHeight="1" x14ac:dyDescent="0.45">
      <c r="A44" s="21">
        <v>34</v>
      </c>
      <c r="B44" s="7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6" ht="25" customHeight="1" x14ac:dyDescent="0.45">
      <c r="A45" s="21">
        <v>35</v>
      </c>
      <c r="B45" s="74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6" ht="25" customHeight="1" x14ac:dyDescent="0.45">
      <c r="A46" s="21">
        <v>36</v>
      </c>
      <c r="B46" s="7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6" ht="25" customHeight="1" x14ac:dyDescent="0.45">
      <c r="A47" s="21">
        <v>37</v>
      </c>
      <c r="B47" s="74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6" ht="25" customHeight="1" x14ac:dyDescent="0.45">
      <c r="A48" s="21">
        <v>38</v>
      </c>
      <c r="B48" s="74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20" ht="25" customHeight="1" x14ac:dyDescent="0.45">
      <c r="A49" s="21">
        <v>39</v>
      </c>
      <c r="B49" s="74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20" ht="25" customHeight="1" x14ac:dyDescent="0.45">
      <c r="A50" s="21">
        <v>40</v>
      </c>
      <c r="B50" s="74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20" ht="25" customHeight="1" x14ac:dyDescent="0.45">
      <c r="A51" s="21">
        <v>41</v>
      </c>
      <c r="B51" s="74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20" ht="25" customHeight="1" x14ac:dyDescent="0.45">
      <c r="A52" s="21">
        <v>42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20" ht="25" customHeight="1" x14ac:dyDescent="0.45">
      <c r="A53" s="21">
        <v>43</v>
      </c>
      <c r="C53" s="6"/>
      <c r="D53" s="6"/>
      <c r="E53" s="6"/>
      <c r="F53" s="6"/>
      <c r="G53" s="6"/>
    </row>
    <row r="54" spans="1:20" ht="25" customHeight="1" x14ac:dyDescent="0.45">
      <c r="A54" s="21">
        <v>44</v>
      </c>
      <c r="C54" s="6"/>
      <c r="D54" s="6"/>
      <c r="E54" s="6"/>
      <c r="F54" s="6"/>
      <c r="G54" s="6"/>
    </row>
    <row r="55" spans="1:20" ht="25" customHeight="1" x14ac:dyDescent="0.45">
      <c r="A55" s="21">
        <v>45</v>
      </c>
      <c r="B55" s="74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20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20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20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20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20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20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20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20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20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D24:E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2531-951C-4245-9A28-8FB9BEAB694D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115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116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100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181610110001</v>
      </c>
      <c r="C11" s="44">
        <v>36</v>
      </c>
      <c r="D11" s="45">
        <f>COUNTIF(C11:C19,"&gt;="&amp;D10)</f>
        <v>5</v>
      </c>
      <c r="E11" s="46">
        <v>33</v>
      </c>
      <c r="F11" s="47">
        <f>COUNTIF(E11:E19,"&gt;="&amp;F10)</f>
        <v>5</v>
      </c>
      <c r="G11" s="48" t="s">
        <v>46</v>
      </c>
      <c r="H11" s="49">
        <v>3</v>
      </c>
      <c r="I11" s="50">
        <v>2</v>
      </c>
      <c r="J11" s="50">
        <v>2</v>
      </c>
      <c r="K11" s="50">
        <v>3</v>
      </c>
      <c r="L11" s="50">
        <v>2</v>
      </c>
      <c r="M11" s="50">
        <v>2</v>
      </c>
      <c r="N11" s="50">
        <v>3</v>
      </c>
      <c r="O11" s="50">
        <v>2</v>
      </c>
      <c r="P11" s="50">
        <v>3</v>
      </c>
      <c r="Q11" s="50">
        <v>3</v>
      </c>
      <c r="R11" s="50">
        <v>3</v>
      </c>
      <c r="S11" s="50">
        <v>3</v>
      </c>
      <c r="T11" s="50">
        <v>2</v>
      </c>
    </row>
    <row r="12" spans="1:21" ht="25" customHeight="1" thickBot="1" x14ac:dyDescent="0.5">
      <c r="A12" s="21">
        <v>2</v>
      </c>
      <c r="B12" s="51">
        <v>181610110002</v>
      </c>
      <c r="C12" s="52">
        <v>44</v>
      </c>
      <c r="D12" s="53">
        <f>(D11/5)*100</f>
        <v>100</v>
      </c>
      <c r="E12" s="54">
        <v>36</v>
      </c>
      <c r="F12" s="55">
        <f>(F11/5)*100</f>
        <v>100</v>
      </c>
      <c r="G12" s="48" t="s">
        <v>47</v>
      </c>
      <c r="H12" s="56">
        <v>3</v>
      </c>
      <c r="I12" s="57">
        <v>3</v>
      </c>
      <c r="J12" s="57">
        <v>3</v>
      </c>
      <c r="K12" s="57">
        <v>3</v>
      </c>
      <c r="L12" s="57">
        <v>3</v>
      </c>
      <c r="M12" s="57">
        <v>3</v>
      </c>
      <c r="N12" s="57">
        <v>3</v>
      </c>
      <c r="O12" s="57">
        <v>3</v>
      </c>
      <c r="P12" s="57">
        <v>3</v>
      </c>
      <c r="Q12" s="57">
        <v>3</v>
      </c>
      <c r="R12" s="57">
        <v>3</v>
      </c>
      <c r="S12" s="57">
        <v>3</v>
      </c>
      <c r="T12" s="57">
        <v>3</v>
      </c>
    </row>
    <row r="13" spans="1:21" ht="25" customHeight="1" thickBot="1" x14ac:dyDescent="0.5">
      <c r="A13" s="21">
        <v>3</v>
      </c>
      <c r="B13" s="51">
        <v>181610110003</v>
      </c>
      <c r="C13" s="52">
        <v>42</v>
      </c>
      <c r="D13" s="45"/>
      <c r="E13" s="54">
        <v>37</v>
      </c>
      <c r="F13" s="58"/>
      <c r="G13" s="48"/>
      <c r="H13" s="56"/>
      <c r="I13" s="5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1" ht="25" customHeight="1" thickBot="1" x14ac:dyDescent="0.5">
      <c r="A14" s="21">
        <v>4</v>
      </c>
      <c r="B14" s="51">
        <v>181610110006</v>
      </c>
      <c r="C14" s="52">
        <v>37</v>
      </c>
      <c r="D14" s="45"/>
      <c r="E14" s="54">
        <v>37</v>
      </c>
      <c r="F14" s="58"/>
      <c r="G14" s="59"/>
      <c r="H14" s="56"/>
      <c r="I14" s="57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1" ht="25" customHeight="1" thickBot="1" x14ac:dyDescent="0.5">
      <c r="A15" s="21">
        <v>5</v>
      </c>
      <c r="B15" s="51">
        <v>181610110007</v>
      </c>
      <c r="C15" s="52">
        <v>40</v>
      </c>
      <c r="D15" s="45"/>
      <c r="E15" s="54">
        <v>36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/>
      <c r="C16" s="103"/>
      <c r="D16" s="45"/>
      <c r="E16" s="104"/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/>
      <c r="C17" s="52"/>
      <c r="D17" s="45"/>
      <c r="E17" s="54"/>
      <c r="F17" s="58"/>
      <c r="G17" s="59" t="s">
        <v>49</v>
      </c>
      <c r="H17" s="60">
        <f>AVERAGE(H11:H16)</f>
        <v>3</v>
      </c>
      <c r="I17" s="60">
        <f t="shared" ref="I17:T17" si="0">AVERAGE(I11:I16)</f>
        <v>2.5</v>
      </c>
      <c r="J17" s="60">
        <f t="shared" si="0"/>
        <v>2.5</v>
      </c>
      <c r="K17" s="60">
        <f t="shared" si="0"/>
        <v>3</v>
      </c>
      <c r="L17" s="60">
        <f t="shared" si="0"/>
        <v>2.5</v>
      </c>
      <c r="M17" s="60">
        <f t="shared" si="0"/>
        <v>2.5</v>
      </c>
      <c r="N17" s="60">
        <f t="shared" si="0"/>
        <v>3</v>
      </c>
      <c r="O17" s="60">
        <f t="shared" si="0"/>
        <v>2.5</v>
      </c>
      <c r="P17" s="60">
        <f t="shared" si="0"/>
        <v>3</v>
      </c>
      <c r="Q17" s="60">
        <f t="shared" si="0"/>
        <v>3</v>
      </c>
      <c r="R17" s="60">
        <f t="shared" si="0"/>
        <v>3</v>
      </c>
      <c r="S17" s="60">
        <f t="shared" si="0"/>
        <v>3</v>
      </c>
      <c r="T17" s="60">
        <f t="shared" si="0"/>
        <v>2.5</v>
      </c>
    </row>
    <row r="18" spans="1:20" ht="38" customHeight="1" thickBot="1" x14ac:dyDescent="0.5">
      <c r="A18" s="21">
        <v>8</v>
      </c>
      <c r="B18" s="51"/>
      <c r="C18" s="52"/>
      <c r="D18" s="45"/>
      <c r="E18" s="54"/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1.827</v>
      </c>
      <c r="J18" s="64">
        <f t="shared" si="1"/>
        <v>1.827</v>
      </c>
      <c r="K18" s="64">
        <f t="shared" si="1"/>
        <v>2.1924000000000001</v>
      </c>
      <c r="L18" s="64">
        <f t="shared" si="1"/>
        <v>1.827</v>
      </c>
      <c r="M18" s="64">
        <f t="shared" si="1"/>
        <v>1.827</v>
      </c>
      <c r="N18" s="64">
        <f t="shared" si="1"/>
        <v>2.1924000000000001</v>
      </c>
      <c r="O18" s="64">
        <f t="shared" si="1"/>
        <v>1.827</v>
      </c>
      <c r="P18" s="64">
        <f t="shared" si="1"/>
        <v>2.1924000000000001</v>
      </c>
      <c r="Q18" s="64">
        <f t="shared" si="1"/>
        <v>2.1924000000000001</v>
      </c>
      <c r="R18" s="64">
        <f t="shared" si="1"/>
        <v>2.1924000000000001</v>
      </c>
      <c r="S18" s="64">
        <f t="shared" si="1"/>
        <v>2.1924000000000001</v>
      </c>
      <c r="T18" s="64">
        <f t="shared" si="1"/>
        <v>1.827</v>
      </c>
    </row>
    <row r="19" spans="1:20" ht="25" customHeight="1" thickBot="1" x14ac:dyDescent="0.5">
      <c r="A19" s="21">
        <v>9</v>
      </c>
      <c r="B19" s="51"/>
      <c r="C19" s="52"/>
      <c r="D19" s="45"/>
      <c r="E19" s="54"/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x14ac:dyDescent="0.45">
      <c r="A20" s="21">
        <v>10</v>
      </c>
      <c r="C20" s="6"/>
      <c r="D20" s="6"/>
      <c r="E20" s="6"/>
      <c r="F20" s="6"/>
      <c r="G20" s="6"/>
    </row>
    <row r="21" spans="1:20" ht="25" customHeight="1" x14ac:dyDescent="0.45">
      <c r="A21" s="21">
        <v>11</v>
      </c>
      <c r="C21" s="6"/>
      <c r="D21" s="6"/>
      <c r="E21" s="6"/>
      <c r="F21" s="6"/>
      <c r="G21" s="6"/>
    </row>
    <row r="22" spans="1:20" ht="25" customHeight="1" x14ac:dyDescent="0.45">
      <c r="A22" s="21">
        <v>12</v>
      </c>
      <c r="C22" s="6"/>
      <c r="D22" s="6"/>
      <c r="E22" s="6"/>
      <c r="F22" s="6"/>
      <c r="G22" s="6"/>
    </row>
    <row r="23" spans="1:20" ht="25" customHeight="1" x14ac:dyDescent="0.45">
      <c r="A23" s="21">
        <v>13</v>
      </c>
      <c r="C23" s="6"/>
      <c r="D23" s="6"/>
      <c r="E23" s="36"/>
      <c r="F23" s="36"/>
      <c r="G23" s="6"/>
    </row>
    <row r="24" spans="1:20" ht="31.5" customHeight="1" x14ac:dyDescent="0.45">
      <c r="A24" s="21">
        <v>14</v>
      </c>
      <c r="C24" s="68"/>
      <c r="D24" s="69"/>
      <c r="E24" s="69"/>
      <c r="F24" s="6"/>
      <c r="G24" s="6"/>
      <c r="H24" s="36"/>
      <c r="I24" s="36"/>
      <c r="J24" s="36"/>
      <c r="K24" s="36"/>
      <c r="L24" s="36"/>
    </row>
    <row r="25" spans="1:20" ht="25" customHeight="1" x14ac:dyDescent="0.45">
      <c r="A25" s="21">
        <v>15</v>
      </c>
      <c r="C25" s="70"/>
      <c r="D25" s="71"/>
      <c r="E25" s="71"/>
      <c r="F25" s="6"/>
      <c r="G25" s="6"/>
      <c r="H25" s="36"/>
      <c r="I25" s="36"/>
      <c r="J25" s="36"/>
      <c r="K25" s="36"/>
      <c r="L25" s="36"/>
    </row>
    <row r="26" spans="1:20" ht="25" customHeight="1" x14ac:dyDescent="0.45">
      <c r="A26" s="21">
        <v>16</v>
      </c>
      <c r="D26" s="6"/>
      <c r="E26" s="6"/>
      <c r="F26" s="6"/>
      <c r="G26" s="6"/>
      <c r="I26" s="36"/>
      <c r="J26" s="36"/>
      <c r="K26" s="36"/>
      <c r="L26" s="36"/>
    </row>
    <row r="27" spans="1:20" ht="25" customHeight="1" x14ac:dyDescent="0.45">
      <c r="A27" s="21">
        <v>17</v>
      </c>
      <c r="C27" s="6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20" ht="25" customHeight="1" x14ac:dyDescent="0.45">
      <c r="A28" s="21">
        <v>18</v>
      </c>
      <c r="B28" s="74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20" ht="25" customHeight="1" x14ac:dyDescent="0.45">
      <c r="A29" s="21">
        <v>19</v>
      </c>
      <c r="B29" s="74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20" ht="25" customHeight="1" x14ac:dyDescent="0.45">
      <c r="A30" s="21">
        <v>20</v>
      </c>
      <c r="B30" s="74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20" ht="25" customHeight="1" x14ac:dyDescent="0.45">
      <c r="A31" s="21">
        <v>21</v>
      </c>
      <c r="B31" s="74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20" ht="25" customHeight="1" x14ac:dyDescent="0.45">
      <c r="A32" s="21">
        <v>22</v>
      </c>
      <c r="B32" s="74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6" ht="25" customHeight="1" x14ac:dyDescent="0.45">
      <c r="A33" s="21">
        <v>23</v>
      </c>
      <c r="B33" s="74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6" ht="25" customHeight="1" x14ac:dyDescent="0.45">
      <c r="A34" s="21">
        <v>24</v>
      </c>
      <c r="B34" s="74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6" ht="25" customHeight="1" x14ac:dyDescent="0.45">
      <c r="A35" s="21">
        <v>25</v>
      </c>
      <c r="B35" s="7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6" ht="25" customHeight="1" x14ac:dyDescent="0.45">
      <c r="A36" s="21">
        <v>26</v>
      </c>
      <c r="B36" s="74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6" ht="25" customHeight="1" x14ac:dyDescent="0.45">
      <c r="A37" s="21">
        <v>27</v>
      </c>
      <c r="B37" s="74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25" customHeight="1" x14ac:dyDescent="0.45">
      <c r="A38" s="21">
        <v>28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6" ht="25" customHeight="1" x14ac:dyDescent="0.45">
      <c r="A39" s="21">
        <v>29</v>
      </c>
      <c r="C39" s="6"/>
      <c r="D39" s="6"/>
      <c r="E39" s="6"/>
      <c r="F39" s="6"/>
      <c r="G39" s="6"/>
    </row>
    <row r="40" spans="1:16" ht="25" customHeight="1" x14ac:dyDescent="0.45">
      <c r="A40" s="21">
        <v>30</v>
      </c>
      <c r="C40" s="6"/>
      <c r="D40" s="6"/>
      <c r="E40" s="6"/>
      <c r="F40" s="6"/>
      <c r="G40" s="6"/>
    </row>
    <row r="41" spans="1:16" ht="25" customHeight="1" x14ac:dyDescent="0.45">
      <c r="A41" s="21">
        <v>31</v>
      </c>
      <c r="B41" s="74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6" ht="25" customHeight="1" x14ac:dyDescent="0.45">
      <c r="A42" s="21">
        <v>32</v>
      </c>
      <c r="B42" s="74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6" ht="25" customHeight="1" x14ac:dyDescent="0.45">
      <c r="A43" s="21">
        <v>33</v>
      </c>
      <c r="B43" s="7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6" ht="25" customHeight="1" x14ac:dyDescent="0.45">
      <c r="A44" s="21">
        <v>34</v>
      </c>
      <c r="B44" s="7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6" ht="25" customHeight="1" x14ac:dyDescent="0.45">
      <c r="A45" s="21">
        <v>35</v>
      </c>
      <c r="B45" s="74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6" ht="25" customHeight="1" x14ac:dyDescent="0.45">
      <c r="A46" s="21">
        <v>36</v>
      </c>
      <c r="B46" s="7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6" ht="25" customHeight="1" x14ac:dyDescent="0.45">
      <c r="A47" s="21">
        <v>37</v>
      </c>
      <c r="B47" s="74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6" ht="25" customHeight="1" x14ac:dyDescent="0.45">
      <c r="A48" s="21">
        <v>38</v>
      </c>
      <c r="B48" s="74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20" ht="25" customHeight="1" x14ac:dyDescent="0.45">
      <c r="A49" s="21">
        <v>39</v>
      </c>
      <c r="B49" s="74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20" ht="25" customHeight="1" x14ac:dyDescent="0.45">
      <c r="A50" s="21">
        <v>40</v>
      </c>
      <c r="B50" s="74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20" ht="25" customHeight="1" x14ac:dyDescent="0.45">
      <c r="A51" s="21">
        <v>41</v>
      </c>
      <c r="B51" s="74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20" ht="25" customHeight="1" x14ac:dyDescent="0.45">
      <c r="A52" s="21">
        <v>42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20" ht="25" customHeight="1" x14ac:dyDescent="0.45">
      <c r="A53" s="21">
        <v>43</v>
      </c>
      <c r="C53" s="6"/>
      <c r="D53" s="6"/>
      <c r="E53" s="6"/>
      <c r="F53" s="6"/>
      <c r="G53" s="6"/>
    </row>
    <row r="54" spans="1:20" ht="25" customHeight="1" x14ac:dyDescent="0.45">
      <c r="A54" s="21">
        <v>44</v>
      </c>
      <c r="C54" s="6"/>
      <c r="D54" s="6"/>
      <c r="E54" s="6"/>
      <c r="F54" s="6"/>
      <c r="G54" s="6"/>
    </row>
    <row r="55" spans="1:20" ht="25" customHeight="1" x14ac:dyDescent="0.45">
      <c r="A55" s="21">
        <v>45</v>
      </c>
      <c r="B55" s="74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20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20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20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20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20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20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20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20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20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D24:E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3DAF7-AD3F-402E-A70A-F772984CA1B2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117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118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100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181610110001</v>
      </c>
      <c r="C11" s="105">
        <v>30</v>
      </c>
      <c r="D11" s="45">
        <f>COUNTIF(C11:C19,"&gt;="&amp;D10)</f>
        <v>6</v>
      </c>
      <c r="E11" s="43">
        <v>30</v>
      </c>
      <c r="F11" s="47">
        <f>COUNTIF(E11:E19,"&gt;="&amp;F10)</f>
        <v>6</v>
      </c>
      <c r="G11" s="48" t="s">
        <v>46</v>
      </c>
      <c r="H11" s="49">
        <v>3</v>
      </c>
      <c r="I11" s="50">
        <v>2</v>
      </c>
      <c r="J11" s="50">
        <v>2</v>
      </c>
      <c r="K11" s="50">
        <v>3</v>
      </c>
      <c r="L11" s="50">
        <v>3</v>
      </c>
      <c r="M11" s="50">
        <v>3</v>
      </c>
      <c r="N11" s="50">
        <v>2</v>
      </c>
      <c r="O11" s="50">
        <v>2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</row>
    <row r="12" spans="1:21" ht="25" customHeight="1" thickBot="1" x14ac:dyDescent="0.5">
      <c r="A12" s="21">
        <v>2</v>
      </c>
      <c r="B12" s="51">
        <v>181610110002</v>
      </c>
      <c r="C12" s="106">
        <v>32</v>
      </c>
      <c r="D12" s="53">
        <f>(D11/6)*100</f>
        <v>100</v>
      </c>
      <c r="E12" s="51">
        <v>32</v>
      </c>
      <c r="F12" s="55">
        <f>(F11/6)*100</f>
        <v>100</v>
      </c>
      <c r="G12" s="48" t="s">
        <v>47</v>
      </c>
      <c r="H12" s="56">
        <v>3</v>
      </c>
      <c r="I12" s="57">
        <v>3</v>
      </c>
      <c r="J12" s="57">
        <v>3</v>
      </c>
      <c r="K12" s="57">
        <v>2</v>
      </c>
      <c r="L12" s="57">
        <v>3</v>
      </c>
      <c r="M12" s="57">
        <v>3</v>
      </c>
      <c r="N12" s="57">
        <v>3</v>
      </c>
      <c r="O12" s="57">
        <v>3</v>
      </c>
      <c r="P12" s="57">
        <v>3</v>
      </c>
      <c r="Q12" s="57">
        <v>2</v>
      </c>
      <c r="R12" s="57">
        <v>3</v>
      </c>
      <c r="S12" s="57">
        <v>3</v>
      </c>
      <c r="T12" s="57">
        <v>2</v>
      </c>
    </row>
    <row r="13" spans="1:21" ht="25" customHeight="1" thickBot="1" x14ac:dyDescent="0.5">
      <c r="A13" s="21">
        <v>3</v>
      </c>
      <c r="B13" s="51">
        <v>181610110003</v>
      </c>
      <c r="C13" s="106">
        <v>28</v>
      </c>
      <c r="D13" s="45"/>
      <c r="E13" s="51">
        <v>28</v>
      </c>
      <c r="F13" s="58"/>
      <c r="G13" s="48" t="s">
        <v>48</v>
      </c>
      <c r="H13" s="56">
        <v>3</v>
      </c>
      <c r="I13" s="57">
        <v>3</v>
      </c>
      <c r="J13" s="57">
        <v>3</v>
      </c>
      <c r="K13" s="57">
        <v>3</v>
      </c>
      <c r="L13" s="57">
        <v>3</v>
      </c>
      <c r="M13" s="57">
        <v>3</v>
      </c>
      <c r="N13" s="57">
        <v>3</v>
      </c>
      <c r="O13" s="57">
        <v>3</v>
      </c>
      <c r="P13" s="57">
        <v>3</v>
      </c>
      <c r="Q13" s="57">
        <v>3</v>
      </c>
      <c r="R13" s="57">
        <v>3</v>
      </c>
      <c r="S13" s="57">
        <v>3</v>
      </c>
      <c r="T13" s="57">
        <v>3</v>
      </c>
    </row>
    <row r="14" spans="1:21" ht="25" customHeight="1" thickBot="1" x14ac:dyDescent="0.5">
      <c r="A14" s="21">
        <v>4</v>
      </c>
      <c r="B14" s="51">
        <v>181610110004</v>
      </c>
      <c r="C14" s="106">
        <v>40</v>
      </c>
      <c r="D14" s="45"/>
      <c r="E14" s="51">
        <v>40</v>
      </c>
      <c r="F14" s="58"/>
      <c r="G14" s="59"/>
      <c r="H14" s="56"/>
      <c r="I14" s="57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1" ht="25" customHeight="1" thickBot="1" x14ac:dyDescent="0.5">
      <c r="A15" s="21">
        <v>5</v>
      </c>
      <c r="B15" s="51">
        <v>181610110006</v>
      </c>
      <c r="C15" s="106">
        <v>48</v>
      </c>
      <c r="D15" s="45"/>
      <c r="E15" s="51">
        <v>48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181610110007</v>
      </c>
      <c r="C16" s="106">
        <v>36</v>
      </c>
      <c r="D16" s="45"/>
      <c r="E16" s="51">
        <v>36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/>
      <c r="C17" s="52"/>
      <c r="D17" s="45"/>
      <c r="E17" s="54"/>
      <c r="F17" s="58"/>
      <c r="G17" s="59" t="s">
        <v>49</v>
      </c>
      <c r="H17" s="60">
        <f>AVERAGE(H11:H16)</f>
        <v>3</v>
      </c>
      <c r="I17" s="60">
        <f t="shared" ref="I17:T17" si="0">AVERAGE(I11:I16)</f>
        <v>2.6666666666666665</v>
      </c>
      <c r="J17" s="60">
        <f t="shared" si="0"/>
        <v>2.6666666666666665</v>
      </c>
      <c r="K17" s="60">
        <f t="shared" si="0"/>
        <v>2.6666666666666665</v>
      </c>
      <c r="L17" s="60">
        <f t="shared" si="0"/>
        <v>3</v>
      </c>
      <c r="M17" s="60">
        <f t="shared" si="0"/>
        <v>3</v>
      </c>
      <c r="N17" s="60">
        <f t="shared" si="0"/>
        <v>2.6666666666666665</v>
      </c>
      <c r="O17" s="60">
        <f t="shared" si="0"/>
        <v>2.6666666666666665</v>
      </c>
      <c r="P17" s="60">
        <f t="shared" si="0"/>
        <v>3</v>
      </c>
      <c r="Q17" s="60">
        <f t="shared" si="0"/>
        <v>2.6666666666666665</v>
      </c>
      <c r="R17" s="60">
        <f t="shared" si="0"/>
        <v>3</v>
      </c>
      <c r="S17" s="60">
        <f t="shared" si="0"/>
        <v>3</v>
      </c>
      <c r="T17" s="60">
        <f t="shared" si="0"/>
        <v>2.6666666666666665</v>
      </c>
    </row>
    <row r="18" spans="1:20" ht="38" customHeight="1" thickBot="1" x14ac:dyDescent="0.5">
      <c r="A18" s="21">
        <v>8</v>
      </c>
      <c r="B18" s="51"/>
      <c r="C18" s="52"/>
      <c r="D18" s="45"/>
      <c r="E18" s="54"/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1.9487999999999999</v>
      </c>
      <c r="J18" s="64">
        <f t="shared" si="1"/>
        <v>1.9487999999999999</v>
      </c>
      <c r="K18" s="64">
        <f t="shared" si="1"/>
        <v>1.9487999999999999</v>
      </c>
      <c r="L18" s="64">
        <f t="shared" si="1"/>
        <v>2.1924000000000001</v>
      </c>
      <c r="M18" s="64">
        <f t="shared" si="1"/>
        <v>2.1924000000000001</v>
      </c>
      <c r="N18" s="64">
        <f t="shared" si="1"/>
        <v>1.9487999999999999</v>
      </c>
      <c r="O18" s="64">
        <f t="shared" si="1"/>
        <v>1.9487999999999999</v>
      </c>
      <c r="P18" s="64">
        <f t="shared" si="1"/>
        <v>2.1924000000000001</v>
      </c>
      <c r="Q18" s="64">
        <f t="shared" si="1"/>
        <v>1.9487999999999999</v>
      </c>
      <c r="R18" s="64">
        <f t="shared" si="1"/>
        <v>2.1924000000000001</v>
      </c>
      <c r="S18" s="64">
        <f t="shared" si="1"/>
        <v>2.1924000000000001</v>
      </c>
      <c r="T18" s="64">
        <f t="shared" si="1"/>
        <v>1.9487999999999999</v>
      </c>
    </row>
    <row r="19" spans="1:20" ht="25" customHeight="1" thickBot="1" x14ac:dyDescent="0.5">
      <c r="A19" s="21">
        <v>9</v>
      </c>
      <c r="B19" s="51"/>
      <c r="C19" s="52"/>
      <c r="D19" s="45"/>
      <c r="E19" s="54"/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x14ac:dyDescent="0.45">
      <c r="A20" s="21">
        <v>10</v>
      </c>
      <c r="C20" s="6"/>
      <c r="D20" s="6"/>
      <c r="E20" s="6"/>
      <c r="F20" s="6"/>
      <c r="G20" s="6"/>
    </row>
    <row r="21" spans="1:20" ht="25" customHeight="1" x14ac:dyDescent="0.45">
      <c r="A21" s="21">
        <v>11</v>
      </c>
      <c r="C21" s="6"/>
      <c r="D21" s="6"/>
      <c r="E21" s="6"/>
      <c r="F21" s="6"/>
      <c r="G21" s="6"/>
    </row>
    <row r="22" spans="1:20" ht="25" customHeight="1" x14ac:dyDescent="0.45">
      <c r="A22" s="21">
        <v>12</v>
      </c>
      <c r="C22" s="6"/>
      <c r="D22" s="6"/>
      <c r="E22" s="6"/>
      <c r="F22" s="6"/>
      <c r="G22" s="6"/>
    </row>
    <row r="23" spans="1:20" ht="25" customHeight="1" x14ac:dyDescent="0.45">
      <c r="A23" s="21">
        <v>13</v>
      </c>
      <c r="C23" s="6"/>
      <c r="D23" s="6"/>
      <c r="E23" s="36"/>
      <c r="F23" s="36"/>
      <c r="G23" s="6"/>
    </row>
    <row r="24" spans="1:20" ht="31.5" customHeight="1" x14ac:dyDescent="0.45">
      <c r="A24" s="21">
        <v>14</v>
      </c>
      <c r="C24" s="68"/>
      <c r="D24" s="69"/>
      <c r="E24" s="69"/>
      <c r="F24" s="6"/>
      <c r="G24" s="6"/>
      <c r="H24" s="36"/>
      <c r="I24" s="36"/>
      <c r="J24" s="36"/>
      <c r="K24" s="36"/>
      <c r="L24" s="36"/>
    </row>
    <row r="25" spans="1:20" ht="25" customHeight="1" x14ac:dyDescent="0.45">
      <c r="A25" s="21">
        <v>15</v>
      </c>
      <c r="C25" s="70"/>
      <c r="D25" s="71"/>
      <c r="E25" s="71"/>
      <c r="F25" s="6"/>
      <c r="G25" s="6"/>
      <c r="H25" s="36"/>
      <c r="I25" s="36"/>
      <c r="J25" s="36"/>
      <c r="K25" s="36"/>
      <c r="L25" s="36"/>
    </row>
    <row r="26" spans="1:20" ht="25" customHeight="1" x14ac:dyDescent="0.45">
      <c r="A26" s="21">
        <v>16</v>
      </c>
      <c r="D26" s="6"/>
      <c r="E26" s="6"/>
      <c r="F26" s="6"/>
      <c r="G26" s="6"/>
      <c r="I26" s="36"/>
      <c r="J26" s="36"/>
      <c r="K26" s="36"/>
      <c r="L26" s="36"/>
    </row>
    <row r="27" spans="1:20" ht="25" customHeight="1" x14ac:dyDescent="0.45">
      <c r="A27" s="21">
        <v>17</v>
      </c>
      <c r="C27" s="6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20" ht="25" customHeight="1" x14ac:dyDescent="0.45">
      <c r="A28" s="21">
        <v>18</v>
      </c>
      <c r="B28" s="74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20" ht="25" customHeight="1" x14ac:dyDescent="0.45">
      <c r="A29" s="21">
        <v>19</v>
      </c>
      <c r="B29" s="74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20" ht="25" customHeight="1" x14ac:dyDescent="0.45">
      <c r="A30" s="21">
        <v>20</v>
      </c>
      <c r="B30" s="74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20" ht="25" customHeight="1" x14ac:dyDescent="0.45">
      <c r="A31" s="21">
        <v>21</v>
      </c>
      <c r="B31" s="74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20" ht="25" customHeight="1" x14ac:dyDescent="0.45">
      <c r="A32" s="21">
        <v>22</v>
      </c>
      <c r="B32" s="74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6" ht="25" customHeight="1" x14ac:dyDescent="0.45">
      <c r="A33" s="21">
        <v>23</v>
      </c>
      <c r="B33" s="74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6" ht="25" customHeight="1" x14ac:dyDescent="0.45">
      <c r="A34" s="21">
        <v>24</v>
      </c>
      <c r="B34" s="74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6" ht="25" customHeight="1" x14ac:dyDescent="0.45">
      <c r="A35" s="21">
        <v>25</v>
      </c>
      <c r="B35" s="7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6" ht="25" customHeight="1" x14ac:dyDescent="0.45">
      <c r="A36" s="21">
        <v>26</v>
      </c>
      <c r="B36" s="74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6" ht="25" customHeight="1" x14ac:dyDescent="0.45">
      <c r="A37" s="21">
        <v>27</v>
      </c>
      <c r="B37" s="74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25" customHeight="1" x14ac:dyDescent="0.45">
      <c r="A38" s="21">
        <v>28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6" ht="25" customHeight="1" x14ac:dyDescent="0.45">
      <c r="A39" s="21">
        <v>29</v>
      </c>
      <c r="C39" s="6"/>
      <c r="D39" s="6"/>
      <c r="E39" s="6"/>
      <c r="F39" s="6"/>
      <c r="G39" s="6"/>
    </row>
    <row r="40" spans="1:16" ht="25" customHeight="1" x14ac:dyDescent="0.45">
      <c r="A40" s="21">
        <v>30</v>
      </c>
      <c r="C40" s="6"/>
      <c r="D40" s="6"/>
      <c r="E40" s="6"/>
      <c r="F40" s="6"/>
      <c r="G40" s="6"/>
    </row>
    <row r="41" spans="1:16" ht="25" customHeight="1" x14ac:dyDescent="0.45">
      <c r="A41" s="21">
        <v>31</v>
      </c>
      <c r="B41" s="74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6" ht="25" customHeight="1" x14ac:dyDescent="0.45">
      <c r="A42" s="21">
        <v>32</v>
      </c>
      <c r="B42" s="74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6" ht="25" customHeight="1" x14ac:dyDescent="0.45">
      <c r="A43" s="21">
        <v>33</v>
      </c>
      <c r="B43" s="7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6" ht="25" customHeight="1" x14ac:dyDescent="0.45">
      <c r="A44" s="21">
        <v>34</v>
      </c>
      <c r="B44" s="7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6" ht="25" customHeight="1" x14ac:dyDescent="0.45">
      <c r="A45" s="21">
        <v>35</v>
      </c>
      <c r="B45" s="74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6" ht="25" customHeight="1" x14ac:dyDescent="0.45">
      <c r="A46" s="21">
        <v>36</v>
      </c>
      <c r="B46" s="7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6" ht="25" customHeight="1" x14ac:dyDescent="0.45">
      <c r="A47" s="21">
        <v>37</v>
      </c>
      <c r="B47" s="74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6" ht="25" customHeight="1" x14ac:dyDescent="0.45">
      <c r="A48" s="21">
        <v>38</v>
      </c>
      <c r="B48" s="74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20" ht="25" customHeight="1" x14ac:dyDescent="0.45">
      <c r="A49" s="21">
        <v>39</v>
      </c>
      <c r="B49" s="74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20" ht="25" customHeight="1" x14ac:dyDescent="0.45">
      <c r="A50" s="21">
        <v>40</v>
      </c>
      <c r="B50" s="74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20" ht="25" customHeight="1" x14ac:dyDescent="0.45">
      <c r="A51" s="21">
        <v>41</v>
      </c>
      <c r="B51" s="74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20" ht="25" customHeight="1" x14ac:dyDescent="0.45">
      <c r="A52" s="21">
        <v>42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20" ht="25" customHeight="1" x14ac:dyDescent="0.45">
      <c r="A53" s="21">
        <v>43</v>
      </c>
      <c r="C53" s="6"/>
      <c r="D53" s="6"/>
      <c r="E53" s="6"/>
      <c r="F53" s="6"/>
      <c r="G53" s="6"/>
    </row>
    <row r="54" spans="1:20" ht="25" customHeight="1" x14ac:dyDescent="0.45">
      <c r="A54" s="21">
        <v>44</v>
      </c>
      <c r="C54" s="6"/>
      <c r="D54" s="6"/>
      <c r="E54" s="6"/>
      <c r="F54" s="6"/>
      <c r="G54" s="6"/>
    </row>
    <row r="55" spans="1:20" ht="25" customHeight="1" x14ac:dyDescent="0.45">
      <c r="A55" s="21">
        <v>45</v>
      </c>
      <c r="B55" s="74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20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20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20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20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20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20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20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20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20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D24:E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E3F2-3C25-4FCF-A567-ACD69BA9D516}">
  <dimension ref="A1:U82"/>
  <sheetViews>
    <sheetView workbookViewId="0">
      <selection activeCell="E8" sqref="E8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119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120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98.076923076923066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48.07692307692308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73.076923076923066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44">
        <v>45</v>
      </c>
      <c r="D11" s="45">
        <f>COUNTIF(C11:C62,"&gt;="&amp;D10)</f>
        <v>51</v>
      </c>
      <c r="E11" s="46">
        <v>36</v>
      </c>
      <c r="F11" s="47">
        <f>COUNTIF(E11:E62,"&gt;="&amp;F10)</f>
        <v>25</v>
      </c>
      <c r="G11" s="48" t="s">
        <v>46</v>
      </c>
      <c r="H11" s="49">
        <v>3</v>
      </c>
      <c r="I11" s="50">
        <v>3</v>
      </c>
      <c r="J11" s="50">
        <v>1</v>
      </c>
      <c r="K11" s="50">
        <v>1</v>
      </c>
      <c r="L11" s="50">
        <v>3</v>
      </c>
      <c r="M11" s="50">
        <v>2</v>
      </c>
      <c r="N11" s="50">
        <v>3</v>
      </c>
      <c r="O11" s="50">
        <v>3</v>
      </c>
      <c r="P11" s="50">
        <v>1</v>
      </c>
      <c r="Q11" s="50">
        <v>2</v>
      </c>
      <c r="R11" s="50">
        <v>3</v>
      </c>
      <c r="S11" s="50">
        <v>3</v>
      </c>
      <c r="T11" s="50">
        <v>2</v>
      </c>
    </row>
    <row r="12" spans="1:21" ht="25" customHeight="1" thickBot="1" x14ac:dyDescent="0.5">
      <c r="A12" s="21">
        <v>2</v>
      </c>
      <c r="B12" s="51">
        <v>180409120002</v>
      </c>
      <c r="C12" s="52">
        <v>38</v>
      </c>
      <c r="D12" s="53">
        <f>(D11/52)*100</f>
        <v>98.076923076923066</v>
      </c>
      <c r="E12" s="54">
        <v>29</v>
      </c>
      <c r="F12" s="55">
        <f>(F11/52)*100</f>
        <v>48.07692307692308</v>
      </c>
      <c r="G12" s="48" t="s">
        <v>47</v>
      </c>
      <c r="H12" s="56">
        <v>3</v>
      </c>
      <c r="I12" s="57">
        <v>3</v>
      </c>
      <c r="J12" s="57">
        <v>2</v>
      </c>
      <c r="K12" s="57">
        <v>2</v>
      </c>
      <c r="L12" s="57">
        <v>3</v>
      </c>
      <c r="M12" s="57">
        <v>2</v>
      </c>
      <c r="N12" s="57">
        <v>3</v>
      </c>
      <c r="O12" s="57">
        <v>3</v>
      </c>
      <c r="P12" s="57">
        <v>2</v>
      </c>
      <c r="Q12" s="57">
        <v>3</v>
      </c>
      <c r="R12" s="57">
        <v>3</v>
      </c>
      <c r="S12" s="57">
        <v>3</v>
      </c>
      <c r="T12" s="57">
        <v>3</v>
      </c>
    </row>
    <row r="13" spans="1:21" ht="25" customHeight="1" thickBot="1" x14ac:dyDescent="0.5">
      <c r="A13" s="21">
        <v>3</v>
      </c>
      <c r="B13" s="51">
        <v>180409120004</v>
      </c>
      <c r="C13" s="52">
        <v>36</v>
      </c>
      <c r="D13" s="45"/>
      <c r="E13" s="54">
        <v>35</v>
      </c>
      <c r="F13" s="58"/>
      <c r="G13" s="48" t="s">
        <v>48</v>
      </c>
      <c r="H13" s="56"/>
      <c r="I13" s="5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1" ht="25" customHeight="1" thickBot="1" x14ac:dyDescent="0.5">
      <c r="A14" s="21">
        <v>4</v>
      </c>
      <c r="B14" s="51">
        <v>180409120005</v>
      </c>
      <c r="C14" s="52">
        <v>36</v>
      </c>
      <c r="D14" s="45"/>
      <c r="E14" s="54">
        <v>33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51">
        <v>180409120006</v>
      </c>
      <c r="C15" s="52">
        <v>34</v>
      </c>
      <c r="D15" s="45"/>
      <c r="E15" s="54">
        <v>18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180409120009</v>
      </c>
      <c r="C16" s="52">
        <v>41</v>
      </c>
      <c r="D16" s="45"/>
      <c r="E16" s="54">
        <v>34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180409120010</v>
      </c>
      <c r="C17" s="52">
        <v>35</v>
      </c>
      <c r="D17" s="45"/>
      <c r="E17" s="54">
        <v>33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3</v>
      </c>
      <c r="J17" s="60">
        <f t="shared" si="0"/>
        <v>1.5</v>
      </c>
      <c r="K17" s="60">
        <f t="shared" si="0"/>
        <v>1.5</v>
      </c>
      <c r="L17" s="60">
        <f t="shared" si="0"/>
        <v>3</v>
      </c>
      <c r="M17" s="60">
        <f t="shared" si="0"/>
        <v>2</v>
      </c>
      <c r="N17" s="60">
        <f t="shared" si="0"/>
        <v>3</v>
      </c>
      <c r="O17" s="60">
        <f t="shared" si="0"/>
        <v>3</v>
      </c>
      <c r="P17" s="60">
        <f t="shared" si="0"/>
        <v>1.5</v>
      </c>
      <c r="Q17" s="60">
        <f t="shared" si="0"/>
        <v>2.5</v>
      </c>
      <c r="R17" s="60">
        <f t="shared" si="0"/>
        <v>3</v>
      </c>
      <c r="S17" s="60">
        <f t="shared" si="0"/>
        <v>3</v>
      </c>
      <c r="T17" s="60">
        <f t="shared" si="0"/>
        <v>2.5</v>
      </c>
    </row>
    <row r="18" spans="1:20" ht="38" customHeight="1" thickBot="1" x14ac:dyDescent="0.5">
      <c r="A18" s="21">
        <v>8</v>
      </c>
      <c r="B18" s="51">
        <v>180409120011</v>
      </c>
      <c r="C18" s="52">
        <v>21</v>
      </c>
      <c r="D18" s="45"/>
      <c r="E18" s="54">
        <v>5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2.1924000000000001</v>
      </c>
      <c r="J18" s="64">
        <f t="shared" si="1"/>
        <v>1.0962000000000001</v>
      </c>
      <c r="K18" s="64">
        <f t="shared" si="1"/>
        <v>1.0962000000000001</v>
      </c>
      <c r="L18" s="64">
        <f t="shared" si="1"/>
        <v>2.1924000000000001</v>
      </c>
      <c r="M18" s="64">
        <f t="shared" si="1"/>
        <v>1.4616</v>
      </c>
      <c r="N18" s="64">
        <f t="shared" si="1"/>
        <v>2.1924000000000001</v>
      </c>
      <c r="O18" s="64">
        <f t="shared" si="1"/>
        <v>2.1924000000000001</v>
      </c>
      <c r="P18" s="64">
        <f t="shared" si="1"/>
        <v>1.0962000000000001</v>
      </c>
      <c r="Q18" s="64">
        <f t="shared" si="1"/>
        <v>1.827</v>
      </c>
      <c r="R18" s="64">
        <f t="shared" si="1"/>
        <v>2.1924000000000001</v>
      </c>
      <c r="S18" s="64">
        <f t="shared" si="1"/>
        <v>2.1924000000000001</v>
      </c>
      <c r="T18" s="64">
        <f t="shared" si="1"/>
        <v>1.827</v>
      </c>
    </row>
    <row r="19" spans="1:20" ht="25" customHeight="1" thickBot="1" x14ac:dyDescent="0.5">
      <c r="A19" s="21">
        <v>9</v>
      </c>
      <c r="B19" s="51">
        <v>180409120012</v>
      </c>
      <c r="C19" s="52">
        <v>38</v>
      </c>
      <c r="D19" s="45"/>
      <c r="E19" s="54">
        <v>36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180409120013</v>
      </c>
      <c r="C20" s="52">
        <v>38</v>
      </c>
      <c r="D20" s="45"/>
      <c r="E20" s="54">
        <v>29</v>
      </c>
      <c r="F20" s="45"/>
    </row>
    <row r="21" spans="1:20" ht="25" customHeight="1" thickBot="1" x14ac:dyDescent="0.5">
      <c r="A21" s="21">
        <v>11</v>
      </c>
      <c r="B21" s="51">
        <v>180409120014</v>
      </c>
      <c r="C21" s="52">
        <v>41</v>
      </c>
      <c r="D21" s="45"/>
      <c r="E21" s="54">
        <v>33</v>
      </c>
      <c r="F21" s="67"/>
    </row>
    <row r="22" spans="1:20" ht="25" customHeight="1" thickBot="1" x14ac:dyDescent="0.5">
      <c r="A22" s="21">
        <v>12</v>
      </c>
      <c r="B22" s="51">
        <v>180409120015</v>
      </c>
      <c r="C22" s="52">
        <v>36</v>
      </c>
      <c r="D22" s="45"/>
      <c r="E22" s="54">
        <v>35</v>
      </c>
      <c r="F22" s="67"/>
    </row>
    <row r="23" spans="1:20" ht="25" customHeight="1" thickBot="1" x14ac:dyDescent="0.5">
      <c r="A23" s="21">
        <v>13</v>
      </c>
      <c r="B23" s="51">
        <v>180409120018</v>
      </c>
      <c r="C23" s="52">
        <v>29</v>
      </c>
      <c r="D23" s="45"/>
      <c r="E23" s="54">
        <v>29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180409120020</v>
      </c>
      <c r="C24" s="52">
        <v>28</v>
      </c>
      <c r="D24" s="45"/>
      <c r="E24" s="54">
        <v>33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180409120021</v>
      </c>
      <c r="C25" s="52">
        <v>30</v>
      </c>
      <c r="D25" s="45"/>
      <c r="E25" s="54">
        <v>23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180409120022</v>
      </c>
      <c r="C26" s="52">
        <v>36</v>
      </c>
      <c r="D26" s="45"/>
      <c r="E26" s="54">
        <v>32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180409120023</v>
      </c>
      <c r="C27" s="52">
        <v>30</v>
      </c>
      <c r="D27" s="45"/>
      <c r="E27" s="54">
        <v>27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180409120024</v>
      </c>
      <c r="C28" s="52">
        <v>29</v>
      </c>
      <c r="D28" s="72"/>
      <c r="E28" s="54">
        <v>20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180409120025</v>
      </c>
      <c r="C29" s="52">
        <v>41</v>
      </c>
      <c r="D29" s="45"/>
      <c r="E29" s="54">
        <v>34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180409120026</v>
      </c>
      <c r="C30" s="52">
        <v>34</v>
      </c>
      <c r="D30" s="45"/>
      <c r="E30" s="54">
        <v>29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180409120027</v>
      </c>
      <c r="C31" s="52">
        <v>31</v>
      </c>
      <c r="D31" s="45"/>
      <c r="E31" s="54">
        <v>27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180409120028</v>
      </c>
      <c r="C32" s="52">
        <v>35</v>
      </c>
      <c r="D32" s="45"/>
      <c r="E32" s="54">
        <v>29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180409120030</v>
      </c>
      <c r="C33" s="52">
        <v>31</v>
      </c>
      <c r="D33" s="45"/>
      <c r="E33" s="54">
        <v>34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180409120033</v>
      </c>
      <c r="C34" s="52">
        <v>30</v>
      </c>
      <c r="D34" s="45"/>
      <c r="E34" s="54">
        <v>26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180409120035</v>
      </c>
      <c r="C35" s="52">
        <v>28</v>
      </c>
      <c r="D35" s="45"/>
      <c r="E35" s="54">
        <v>20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180409120037</v>
      </c>
      <c r="C36" s="52">
        <v>36</v>
      </c>
      <c r="D36" s="45"/>
      <c r="E36" s="54">
        <v>28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180409120041</v>
      </c>
      <c r="C37" s="52">
        <v>43</v>
      </c>
      <c r="D37" s="45"/>
      <c r="E37" s="54">
        <v>30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51">
        <v>180209120001</v>
      </c>
      <c r="C38" s="52">
        <v>40</v>
      </c>
      <c r="D38" s="45"/>
      <c r="E38" s="54">
        <v>3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51">
        <v>180209120002</v>
      </c>
      <c r="C39" s="52">
        <v>43</v>
      </c>
      <c r="D39" s="45"/>
      <c r="E39" s="54">
        <v>28</v>
      </c>
      <c r="F39" s="67"/>
    </row>
    <row r="40" spans="1:21" ht="25" customHeight="1" thickBot="1" x14ac:dyDescent="0.5">
      <c r="A40" s="21">
        <v>30</v>
      </c>
      <c r="B40" s="51">
        <v>180209120003</v>
      </c>
      <c r="C40" s="52">
        <v>44</v>
      </c>
      <c r="D40" s="45"/>
      <c r="E40" s="54">
        <v>28</v>
      </c>
      <c r="F40" s="67"/>
    </row>
    <row r="41" spans="1:21" ht="25" customHeight="1" thickBot="1" x14ac:dyDescent="0.5">
      <c r="A41" s="21">
        <v>31</v>
      </c>
      <c r="B41" s="51">
        <v>180209120004</v>
      </c>
      <c r="C41" s="52">
        <v>39</v>
      </c>
      <c r="D41" s="45"/>
      <c r="E41" s="54">
        <v>23</v>
      </c>
      <c r="F41" s="67"/>
      <c r="G41" s="7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1" ht="25" customHeight="1" thickBot="1" x14ac:dyDescent="0.5">
      <c r="A42" s="21">
        <v>32</v>
      </c>
      <c r="B42" s="51">
        <v>180209120005</v>
      </c>
      <c r="C42" s="52">
        <v>40</v>
      </c>
      <c r="D42" s="45"/>
      <c r="E42" s="54">
        <v>27</v>
      </c>
      <c r="F42" s="67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1" ht="25" customHeight="1" thickBot="1" x14ac:dyDescent="0.5">
      <c r="A43" s="21">
        <v>33</v>
      </c>
      <c r="B43" s="51">
        <v>180209120006</v>
      </c>
      <c r="C43" s="52">
        <v>39</v>
      </c>
      <c r="D43" s="45"/>
      <c r="E43" s="54">
        <v>23</v>
      </c>
      <c r="F43" s="67"/>
      <c r="G43" s="7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1" ht="25" customHeight="1" thickBot="1" x14ac:dyDescent="0.5">
      <c r="A44" s="21">
        <v>34</v>
      </c>
      <c r="B44" s="51">
        <v>180209120007</v>
      </c>
      <c r="C44" s="52">
        <v>38</v>
      </c>
      <c r="D44" s="45"/>
      <c r="E44" s="54">
        <v>36</v>
      </c>
      <c r="F44" s="67"/>
      <c r="G44" s="7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25" customHeight="1" thickBot="1" x14ac:dyDescent="0.5">
      <c r="A45" s="21">
        <v>35</v>
      </c>
      <c r="B45" s="51">
        <v>180209120008</v>
      </c>
      <c r="C45" s="52">
        <v>36</v>
      </c>
      <c r="D45" s="45"/>
      <c r="E45" s="54">
        <v>9</v>
      </c>
      <c r="F45" s="67"/>
      <c r="G45" s="7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ht="25" customHeight="1" thickBot="1" x14ac:dyDescent="0.5">
      <c r="A46" s="21">
        <v>36</v>
      </c>
      <c r="B46" s="51">
        <v>180209120009</v>
      </c>
      <c r="C46" s="52">
        <v>45</v>
      </c>
      <c r="D46" s="45"/>
      <c r="E46" s="54">
        <v>27</v>
      </c>
      <c r="F46" s="67"/>
      <c r="G46" s="7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1" ht="25" customHeight="1" thickBot="1" x14ac:dyDescent="0.5">
      <c r="A47" s="21">
        <v>37</v>
      </c>
      <c r="B47" s="51">
        <v>180209120010</v>
      </c>
      <c r="C47" s="52">
        <v>40</v>
      </c>
      <c r="D47" s="45"/>
      <c r="E47" s="54">
        <v>16</v>
      </c>
      <c r="F47" s="67"/>
      <c r="G47" s="74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1" ht="25" customHeight="1" thickBot="1" x14ac:dyDescent="0.5">
      <c r="A48" s="21">
        <v>38</v>
      </c>
      <c r="B48" s="51">
        <v>180209120011</v>
      </c>
      <c r="C48" s="52">
        <v>39</v>
      </c>
      <c r="D48" s="45"/>
      <c r="E48" s="54">
        <v>27</v>
      </c>
      <c r="F48" s="67"/>
      <c r="G48" s="7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1" ht="25" customHeight="1" thickBot="1" x14ac:dyDescent="0.5">
      <c r="A49" s="21">
        <v>39</v>
      </c>
      <c r="B49" s="51">
        <v>180209120012</v>
      </c>
      <c r="C49" s="52">
        <v>40</v>
      </c>
      <c r="D49" s="45"/>
      <c r="E49" s="54">
        <v>28</v>
      </c>
      <c r="F49" s="67"/>
      <c r="G49" s="7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1:21" ht="25" customHeight="1" thickBot="1" x14ac:dyDescent="0.5">
      <c r="A50" s="21">
        <v>40</v>
      </c>
      <c r="B50" s="51">
        <v>180209120013</v>
      </c>
      <c r="C50" s="52">
        <v>38</v>
      </c>
      <c r="D50" s="45"/>
      <c r="E50" s="54">
        <v>21</v>
      </c>
      <c r="F50" s="67"/>
      <c r="G50" s="74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1" ht="25" customHeight="1" thickBot="1" x14ac:dyDescent="0.5">
      <c r="A51" s="21">
        <v>41</v>
      </c>
      <c r="B51" s="51">
        <v>180209120015</v>
      </c>
      <c r="C51" s="52">
        <v>38</v>
      </c>
      <c r="D51" s="45"/>
      <c r="E51" s="54">
        <v>22</v>
      </c>
      <c r="F51" s="67"/>
      <c r="G51" s="74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1" ht="25" customHeight="1" thickBot="1" x14ac:dyDescent="0.5">
      <c r="A52" s="21">
        <v>42</v>
      </c>
      <c r="B52" s="51">
        <v>180209120016</v>
      </c>
      <c r="C52" s="52">
        <v>38</v>
      </c>
      <c r="D52" s="45"/>
      <c r="E52" s="54">
        <v>24</v>
      </c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1" ht="25" customHeight="1" thickBot="1" x14ac:dyDescent="0.5">
      <c r="A53" s="21">
        <v>43</v>
      </c>
      <c r="B53" s="51">
        <v>180209120017</v>
      </c>
      <c r="C53" s="52">
        <v>35</v>
      </c>
      <c r="D53" s="45"/>
      <c r="E53" s="54">
        <v>19</v>
      </c>
      <c r="F53" s="67"/>
    </row>
    <row r="54" spans="1:21" ht="25" customHeight="1" thickBot="1" x14ac:dyDescent="0.5">
      <c r="A54" s="21">
        <v>44</v>
      </c>
      <c r="B54" s="51">
        <v>180209120018</v>
      </c>
      <c r="C54" s="52">
        <v>34</v>
      </c>
      <c r="D54" s="45"/>
      <c r="E54" s="54">
        <v>27</v>
      </c>
      <c r="F54" s="67"/>
    </row>
    <row r="55" spans="1:21" ht="25" customHeight="1" thickBot="1" x14ac:dyDescent="0.5">
      <c r="A55" s="21">
        <v>45</v>
      </c>
      <c r="B55" s="51">
        <v>180209120019</v>
      </c>
      <c r="C55" s="52">
        <v>35</v>
      </c>
      <c r="D55" s="72"/>
      <c r="E55" s="54">
        <v>17</v>
      </c>
      <c r="F55" s="73"/>
      <c r="G55" s="74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1:21" ht="25" customHeight="1" thickBot="1" x14ac:dyDescent="0.5">
      <c r="A56" s="21">
        <v>46</v>
      </c>
      <c r="B56" s="51">
        <v>180209120021</v>
      </c>
      <c r="C56" s="52">
        <v>36</v>
      </c>
      <c r="D56" s="72"/>
      <c r="E56" s="54">
        <v>24</v>
      </c>
      <c r="F56" s="73"/>
      <c r="G56" s="74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1:21" ht="25" customHeight="1" thickBot="1" x14ac:dyDescent="0.5">
      <c r="A57" s="21">
        <v>47</v>
      </c>
      <c r="B57" s="51">
        <v>180209120022</v>
      </c>
      <c r="C57" s="52">
        <v>39</v>
      </c>
      <c r="D57" s="45"/>
      <c r="E57" s="54">
        <v>29</v>
      </c>
      <c r="F57" s="67"/>
      <c r="G57" s="74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1" ht="25" customHeight="1" thickBot="1" x14ac:dyDescent="0.5">
      <c r="A58" s="21">
        <v>48</v>
      </c>
      <c r="B58" s="51">
        <v>180209120023</v>
      </c>
      <c r="C58" s="52">
        <v>38</v>
      </c>
      <c r="D58" s="45"/>
      <c r="E58" s="54">
        <v>20</v>
      </c>
      <c r="F58" s="67"/>
      <c r="G58" s="74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1" ht="25" customHeight="1" thickBot="1" x14ac:dyDescent="0.5">
      <c r="A59" s="21">
        <v>49</v>
      </c>
      <c r="B59" s="51">
        <v>180209120024</v>
      </c>
      <c r="C59" s="52">
        <v>31</v>
      </c>
      <c r="D59" s="45"/>
      <c r="E59" s="54">
        <v>23</v>
      </c>
      <c r="F59" s="67"/>
      <c r="G59" s="74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1:21" ht="25" customHeight="1" thickBot="1" x14ac:dyDescent="0.5">
      <c r="A60" s="21">
        <v>50</v>
      </c>
      <c r="B60" s="51">
        <v>180209120025</v>
      </c>
      <c r="C60" s="52">
        <v>43</v>
      </c>
      <c r="D60" s="45"/>
      <c r="E60" s="54">
        <v>28</v>
      </c>
      <c r="F60" s="67"/>
      <c r="G60" s="74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1" ht="25" customHeight="1" thickBot="1" x14ac:dyDescent="0.5">
      <c r="A61" s="21">
        <v>51</v>
      </c>
      <c r="B61" s="51">
        <v>180209120026</v>
      </c>
      <c r="C61" s="52">
        <v>44</v>
      </c>
      <c r="D61" s="45"/>
      <c r="E61" s="54">
        <v>24</v>
      </c>
      <c r="F61" s="67"/>
      <c r="G61" s="74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1:21" ht="25" customHeight="1" thickBot="1" x14ac:dyDescent="0.5">
      <c r="A62" s="21">
        <v>52</v>
      </c>
      <c r="B62" s="51">
        <v>180209120027</v>
      </c>
      <c r="C62" s="52">
        <v>33</v>
      </c>
      <c r="D62" s="45"/>
      <c r="E62" s="54">
        <v>19</v>
      </c>
      <c r="F62" s="67"/>
      <c r="G62" s="74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1" x14ac:dyDescent="0.45">
      <c r="A63" s="21">
        <v>78</v>
      </c>
      <c r="B63" s="75"/>
      <c r="C63" s="75"/>
      <c r="D63" s="75"/>
      <c r="E63" s="75"/>
      <c r="F63" s="75"/>
      <c r="G63" s="75"/>
      <c r="H63"/>
      <c r="I63"/>
      <c r="U63" s="76"/>
    </row>
    <row r="64" spans="1:21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CCDB6-2DEA-4862-9DF0-1D3E846A113A}">
  <dimension ref="A1:U82"/>
  <sheetViews>
    <sheetView workbookViewId="0">
      <selection activeCell="A3" sqref="A3:E3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121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122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75.555555555555557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75.555555555555557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75.555555555555557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85">
        <v>180409120001</v>
      </c>
      <c r="C11" s="86">
        <v>41</v>
      </c>
      <c r="D11" s="45">
        <f>COUNTIF(C11:C45,"&gt;="&amp;D10)</f>
        <v>34</v>
      </c>
      <c r="E11" s="87">
        <v>39</v>
      </c>
      <c r="F11" s="47">
        <f>COUNTIF(E11:E45,"&gt;="&amp;F10)</f>
        <v>34</v>
      </c>
      <c r="G11" s="48" t="s">
        <v>46</v>
      </c>
      <c r="H11" s="49">
        <v>3</v>
      </c>
      <c r="I11" s="50">
        <v>2</v>
      </c>
      <c r="J11" s="80">
        <v>2</v>
      </c>
      <c r="K11" s="80">
        <v>2</v>
      </c>
      <c r="L11" s="90"/>
      <c r="M11" s="90"/>
      <c r="N11" s="90"/>
      <c r="O11" s="90"/>
      <c r="P11" s="90"/>
      <c r="Q11" s="89">
        <v>3</v>
      </c>
      <c r="R11" s="89">
        <v>3</v>
      </c>
      <c r="S11" s="89">
        <v>3</v>
      </c>
      <c r="T11" s="90"/>
    </row>
    <row r="12" spans="1:21" ht="25" customHeight="1" thickBot="1" x14ac:dyDescent="0.5">
      <c r="A12" s="21">
        <v>2</v>
      </c>
      <c r="B12" s="91">
        <v>180409120002</v>
      </c>
      <c r="C12" s="92">
        <v>42</v>
      </c>
      <c r="D12" s="53">
        <f>(D11/45)*100</f>
        <v>75.555555555555557</v>
      </c>
      <c r="E12" s="93">
        <v>42</v>
      </c>
      <c r="F12" s="55">
        <f>(F11/45)*100</f>
        <v>75.555555555555557</v>
      </c>
      <c r="G12" s="48" t="s">
        <v>47</v>
      </c>
      <c r="H12" s="56">
        <v>3</v>
      </c>
      <c r="I12" s="57">
        <v>3</v>
      </c>
      <c r="J12" s="83">
        <v>3</v>
      </c>
      <c r="K12" s="83">
        <v>3</v>
      </c>
      <c r="L12" s="84"/>
      <c r="M12" s="84"/>
      <c r="N12" s="84"/>
      <c r="O12" s="84"/>
      <c r="P12" s="84"/>
      <c r="Q12" s="95">
        <v>3</v>
      </c>
      <c r="R12" s="95">
        <v>3</v>
      </c>
      <c r="S12" s="95">
        <v>3</v>
      </c>
      <c r="T12" s="84"/>
    </row>
    <row r="13" spans="1:21" ht="25" customHeight="1" thickBot="1" x14ac:dyDescent="0.5">
      <c r="A13" s="21">
        <v>3</v>
      </c>
      <c r="B13" s="91">
        <v>180409120004</v>
      </c>
      <c r="C13" s="92">
        <v>37</v>
      </c>
      <c r="D13" s="45"/>
      <c r="E13" s="93">
        <v>35</v>
      </c>
      <c r="F13" s="58"/>
      <c r="G13" s="48" t="s">
        <v>48</v>
      </c>
      <c r="H13" s="56">
        <v>3</v>
      </c>
      <c r="I13" s="57">
        <v>3</v>
      </c>
      <c r="J13" s="83">
        <v>2</v>
      </c>
      <c r="K13" s="83">
        <v>3</v>
      </c>
      <c r="L13" s="84"/>
      <c r="M13" s="84"/>
      <c r="N13" s="84"/>
      <c r="O13" s="84"/>
      <c r="P13" s="84"/>
      <c r="Q13" s="95">
        <v>3</v>
      </c>
      <c r="R13" s="95">
        <v>3</v>
      </c>
      <c r="S13" s="95">
        <v>3</v>
      </c>
      <c r="T13" s="84"/>
    </row>
    <row r="14" spans="1:21" ht="25" customHeight="1" thickBot="1" x14ac:dyDescent="0.5">
      <c r="A14" s="21">
        <v>4</v>
      </c>
      <c r="B14" s="91">
        <v>180409120005</v>
      </c>
      <c r="C14" s="92">
        <v>37</v>
      </c>
      <c r="D14" s="45"/>
      <c r="E14" s="93">
        <v>37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91">
        <v>180409120006</v>
      </c>
      <c r="C15" s="92">
        <v>37</v>
      </c>
      <c r="D15" s="45"/>
      <c r="E15" s="93">
        <v>36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91">
        <v>180409120008</v>
      </c>
      <c r="C16" s="92">
        <v>18</v>
      </c>
      <c r="D16" s="45"/>
      <c r="E16" s="93">
        <v>8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91">
        <v>180409120010</v>
      </c>
      <c r="C17" s="92">
        <v>41</v>
      </c>
      <c r="D17" s="45"/>
      <c r="E17" s="93">
        <v>43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2.6666666666666665</v>
      </c>
      <c r="J17" s="60">
        <f t="shared" si="0"/>
        <v>2.3333333333333335</v>
      </c>
      <c r="K17" s="60">
        <f t="shared" si="0"/>
        <v>2.6666666666666665</v>
      </c>
      <c r="L17" s="60" t="e">
        <f t="shared" si="0"/>
        <v>#DIV/0!</v>
      </c>
      <c r="M17" s="60" t="e">
        <f t="shared" si="0"/>
        <v>#DIV/0!</v>
      </c>
      <c r="N17" s="60" t="e">
        <f t="shared" si="0"/>
        <v>#DIV/0!</v>
      </c>
      <c r="O17" s="60" t="e">
        <f t="shared" si="0"/>
        <v>#DIV/0!</v>
      </c>
      <c r="P17" s="60" t="e">
        <f t="shared" si="0"/>
        <v>#DIV/0!</v>
      </c>
      <c r="Q17" s="60">
        <f t="shared" si="0"/>
        <v>3</v>
      </c>
      <c r="R17" s="60">
        <f t="shared" si="0"/>
        <v>3</v>
      </c>
      <c r="S17" s="60">
        <f t="shared" si="0"/>
        <v>3</v>
      </c>
      <c r="T17" s="60" t="e">
        <f t="shared" si="0"/>
        <v>#DIV/0!</v>
      </c>
    </row>
    <row r="18" spans="1:20" ht="38" customHeight="1" thickBot="1" x14ac:dyDescent="0.5">
      <c r="A18" s="21">
        <v>8</v>
      </c>
      <c r="B18" s="91">
        <v>180409120013</v>
      </c>
      <c r="C18" s="92">
        <v>36</v>
      </c>
      <c r="D18" s="45"/>
      <c r="E18" s="93">
        <v>35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1.9487999999999999</v>
      </c>
      <c r="J18" s="64">
        <f t="shared" si="1"/>
        <v>1.7052</v>
      </c>
      <c r="K18" s="64">
        <f t="shared" si="1"/>
        <v>1.9487999999999999</v>
      </c>
      <c r="L18" s="64" t="e">
        <f t="shared" si="1"/>
        <v>#DIV/0!</v>
      </c>
      <c r="M18" s="64" t="e">
        <f t="shared" si="1"/>
        <v>#DIV/0!</v>
      </c>
      <c r="N18" s="64" t="e">
        <f t="shared" si="1"/>
        <v>#DIV/0!</v>
      </c>
      <c r="O18" s="64" t="e">
        <f t="shared" si="1"/>
        <v>#DIV/0!</v>
      </c>
      <c r="P18" s="64" t="e">
        <f t="shared" si="1"/>
        <v>#DIV/0!</v>
      </c>
      <c r="Q18" s="64">
        <f t="shared" si="1"/>
        <v>2.1924000000000001</v>
      </c>
      <c r="R18" s="64">
        <f t="shared" si="1"/>
        <v>2.1924000000000001</v>
      </c>
      <c r="S18" s="64">
        <f t="shared" si="1"/>
        <v>2.1924000000000001</v>
      </c>
      <c r="T18" s="64" t="e">
        <f t="shared" si="1"/>
        <v>#DIV/0!</v>
      </c>
    </row>
    <row r="19" spans="1:20" ht="25" customHeight="1" thickBot="1" x14ac:dyDescent="0.5">
      <c r="A19" s="21">
        <v>9</v>
      </c>
      <c r="B19" s="91">
        <v>180409120014</v>
      </c>
      <c r="C19" s="92">
        <v>40</v>
      </c>
      <c r="D19" s="45"/>
      <c r="E19" s="93">
        <v>41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91">
        <v>180409120015</v>
      </c>
      <c r="C20" s="92">
        <v>42</v>
      </c>
      <c r="D20" s="45"/>
      <c r="E20" s="93">
        <v>41</v>
      </c>
      <c r="F20" s="45"/>
    </row>
    <row r="21" spans="1:20" ht="25" customHeight="1" thickBot="1" x14ac:dyDescent="0.5">
      <c r="A21" s="21">
        <v>11</v>
      </c>
      <c r="B21" s="91">
        <v>180409120018</v>
      </c>
      <c r="C21" s="92">
        <v>36</v>
      </c>
      <c r="D21" s="45"/>
      <c r="E21" s="93">
        <v>36</v>
      </c>
      <c r="F21" s="67"/>
    </row>
    <row r="22" spans="1:20" ht="25" customHeight="1" thickBot="1" x14ac:dyDescent="0.5">
      <c r="A22" s="21">
        <v>12</v>
      </c>
      <c r="B22" s="91">
        <v>180409120020</v>
      </c>
      <c r="C22" s="92">
        <v>38</v>
      </c>
      <c r="D22" s="45"/>
      <c r="E22" s="93">
        <v>34</v>
      </c>
      <c r="F22" s="67"/>
    </row>
    <row r="23" spans="1:20" ht="25" customHeight="1" thickBot="1" x14ac:dyDescent="0.5">
      <c r="A23" s="21">
        <v>13</v>
      </c>
      <c r="B23" s="91">
        <v>180409120021</v>
      </c>
      <c r="C23" s="92">
        <v>38</v>
      </c>
      <c r="D23" s="45"/>
      <c r="E23" s="93">
        <v>39</v>
      </c>
      <c r="F23" s="67"/>
      <c r="J23" s="36"/>
      <c r="K23" s="36"/>
    </row>
    <row r="24" spans="1:20" ht="31.5" customHeight="1" thickBot="1" x14ac:dyDescent="0.5">
      <c r="A24" s="21">
        <v>14</v>
      </c>
      <c r="B24" s="91">
        <v>180409120023</v>
      </c>
      <c r="C24" s="92">
        <v>36</v>
      </c>
      <c r="D24" s="45"/>
      <c r="E24" s="93">
        <v>34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91">
        <v>180409120024</v>
      </c>
      <c r="C25" s="92">
        <v>39</v>
      </c>
      <c r="D25" s="45"/>
      <c r="E25" s="93">
        <v>34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91">
        <v>180409120027</v>
      </c>
      <c r="C26" s="92">
        <v>38</v>
      </c>
      <c r="D26" s="45"/>
      <c r="E26" s="93">
        <v>34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91">
        <v>180409120032</v>
      </c>
      <c r="C27" s="92">
        <v>36</v>
      </c>
      <c r="D27" s="45"/>
      <c r="E27" s="93">
        <v>36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91">
        <v>180409120033</v>
      </c>
      <c r="C28" s="92">
        <v>34</v>
      </c>
      <c r="D28" s="72"/>
      <c r="E28" s="93">
        <v>31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91">
        <v>180409120037</v>
      </c>
      <c r="C29" s="92">
        <v>33</v>
      </c>
      <c r="D29" s="45"/>
      <c r="E29" s="93">
        <v>32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91">
        <v>180409120041</v>
      </c>
      <c r="C30" s="92">
        <v>39</v>
      </c>
      <c r="D30" s="45"/>
      <c r="E30" s="93">
        <v>39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91">
        <v>180209120001</v>
      </c>
      <c r="C31" s="92">
        <v>38</v>
      </c>
      <c r="D31" s="45"/>
      <c r="E31" s="93">
        <v>31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91">
        <v>180209120002</v>
      </c>
      <c r="C32" s="92">
        <v>40</v>
      </c>
      <c r="D32" s="45"/>
      <c r="E32" s="93">
        <v>38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91">
        <v>180209120003</v>
      </c>
      <c r="C33" s="92">
        <v>38</v>
      </c>
      <c r="D33" s="45"/>
      <c r="E33" s="93">
        <v>37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91">
        <v>180209120004</v>
      </c>
      <c r="C34" s="92">
        <v>32</v>
      </c>
      <c r="D34" s="45"/>
      <c r="E34" s="93">
        <v>30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91">
        <v>180209120005</v>
      </c>
      <c r="C35" s="92">
        <v>38</v>
      </c>
      <c r="D35" s="45"/>
      <c r="E35" s="93">
        <v>35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91">
        <v>180209120006</v>
      </c>
      <c r="C36" s="92">
        <v>39</v>
      </c>
      <c r="D36" s="45"/>
      <c r="E36" s="93">
        <v>33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91">
        <v>180209120007</v>
      </c>
      <c r="C37" s="92">
        <v>30</v>
      </c>
      <c r="D37" s="45"/>
      <c r="E37" s="93">
        <v>28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91">
        <v>180209120009</v>
      </c>
      <c r="C38" s="92">
        <v>41</v>
      </c>
      <c r="D38" s="45"/>
      <c r="E38" s="93">
        <v>40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91">
        <v>180209120010</v>
      </c>
      <c r="C39" s="92">
        <v>39</v>
      </c>
      <c r="D39" s="45"/>
      <c r="E39" s="93">
        <v>36</v>
      </c>
      <c r="F39" s="67"/>
    </row>
    <row r="40" spans="1:21" ht="25" customHeight="1" thickBot="1" x14ac:dyDescent="0.5">
      <c r="A40" s="21">
        <v>30</v>
      </c>
      <c r="B40" s="91">
        <v>180209120011</v>
      </c>
      <c r="C40" s="92">
        <v>38</v>
      </c>
      <c r="D40" s="45"/>
      <c r="E40" s="93">
        <v>36</v>
      </c>
      <c r="F40" s="67"/>
    </row>
    <row r="41" spans="1:21" ht="25" customHeight="1" thickBot="1" x14ac:dyDescent="0.5">
      <c r="A41" s="21">
        <v>31</v>
      </c>
      <c r="B41" s="91">
        <v>180209120012</v>
      </c>
      <c r="C41" s="92">
        <v>38</v>
      </c>
      <c r="D41" s="45"/>
      <c r="E41" s="93">
        <v>34</v>
      </c>
      <c r="F41" s="67"/>
      <c r="G41" s="7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1" ht="25" customHeight="1" thickBot="1" x14ac:dyDescent="0.5">
      <c r="A42" s="21">
        <v>32</v>
      </c>
      <c r="B42" s="91">
        <v>180209120013</v>
      </c>
      <c r="C42" s="92">
        <v>38</v>
      </c>
      <c r="D42" s="45"/>
      <c r="E42" s="93">
        <v>34</v>
      </c>
      <c r="F42" s="67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1" ht="25" customHeight="1" thickBot="1" x14ac:dyDescent="0.5">
      <c r="A43" s="21">
        <v>33</v>
      </c>
      <c r="B43" s="91">
        <v>180209120014</v>
      </c>
      <c r="C43" s="92">
        <v>36</v>
      </c>
      <c r="D43" s="45"/>
      <c r="E43" s="93">
        <v>34</v>
      </c>
      <c r="F43" s="67"/>
      <c r="G43" s="7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1" ht="25" customHeight="1" thickBot="1" x14ac:dyDescent="0.5">
      <c r="A44" s="21">
        <v>34</v>
      </c>
      <c r="B44" s="91">
        <v>180209120015</v>
      </c>
      <c r="C44" s="92">
        <v>33</v>
      </c>
      <c r="D44" s="45"/>
      <c r="E44" s="93">
        <v>29</v>
      </c>
      <c r="F44" s="67"/>
      <c r="G44" s="7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25" customHeight="1" thickBot="1" x14ac:dyDescent="0.5">
      <c r="A45" s="21">
        <v>35</v>
      </c>
      <c r="B45" s="91">
        <v>180209120016</v>
      </c>
      <c r="C45" s="92">
        <v>36</v>
      </c>
      <c r="D45" s="45"/>
      <c r="E45" s="93">
        <v>38</v>
      </c>
      <c r="F45" s="67"/>
      <c r="G45" s="7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ht="25" customHeight="1" thickBot="1" x14ac:dyDescent="0.5">
      <c r="A46" s="21">
        <v>36</v>
      </c>
      <c r="B46" s="91">
        <v>180209120017</v>
      </c>
      <c r="C46" s="92">
        <v>26</v>
      </c>
      <c r="D46" s="70"/>
      <c r="E46" s="93">
        <v>21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21" ht="25" customHeight="1" thickBot="1" x14ac:dyDescent="0.5">
      <c r="A47" s="21">
        <v>37</v>
      </c>
      <c r="B47" s="91">
        <v>180209120018</v>
      </c>
      <c r="C47" s="92">
        <v>33</v>
      </c>
      <c r="D47" s="70"/>
      <c r="E47" s="93">
        <v>20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21" ht="25" customHeight="1" thickBot="1" x14ac:dyDescent="0.5">
      <c r="A48" s="21">
        <v>38</v>
      </c>
      <c r="B48" s="91">
        <v>180209120019</v>
      </c>
      <c r="C48" s="92">
        <v>24</v>
      </c>
      <c r="D48" s="70"/>
      <c r="E48" s="93">
        <v>21</v>
      </c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20" ht="25" customHeight="1" thickBot="1" x14ac:dyDescent="0.5">
      <c r="A49" s="21">
        <v>39</v>
      </c>
      <c r="B49" s="91">
        <v>180209120020</v>
      </c>
      <c r="C49" s="92">
        <v>41</v>
      </c>
      <c r="D49" s="70"/>
      <c r="E49" s="93">
        <v>39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20" ht="25" customHeight="1" thickBot="1" x14ac:dyDescent="0.5">
      <c r="A50" s="21">
        <v>40</v>
      </c>
      <c r="B50" s="91">
        <v>180209120021</v>
      </c>
      <c r="C50" s="92">
        <v>40</v>
      </c>
      <c r="D50" s="70"/>
      <c r="E50" s="93">
        <v>37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20" ht="25" customHeight="1" thickBot="1" x14ac:dyDescent="0.5">
      <c r="A51" s="21">
        <v>41</v>
      </c>
      <c r="B51" s="91">
        <v>180209120022</v>
      </c>
      <c r="C51" s="92">
        <v>39</v>
      </c>
      <c r="D51" s="70"/>
      <c r="E51" s="93">
        <v>34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20" ht="25" customHeight="1" thickBot="1" x14ac:dyDescent="0.5">
      <c r="A52" s="21">
        <v>42</v>
      </c>
      <c r="B52" s="91">
        <v>180209120023</v>
      </c>
      <c r="C52" s="92">
        <v>36</v>
      </c>
      <c r="D52" s="66"/>
      <c r="E52" s="93">
        <v>34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20" ht="25" customHeight="1" thickBot="1" x14ac:dyDescent="0.5">
      <c r="A53" s="21">
        <v>43</v>
      </c>
      <c r="B53" s="91">
        <v>180209120025</v>
      </c>
      <c r="C53" s="92">
        <v>41</v>
      </c>
      <c r="D53" s="6"/>
      <c r="E53" s="93">
        <v>40</v>
      </c>
      <c r="F53" s="6"/>
      <c r="G53" s="6"/>
    </row>
    <row r="54" spans="1:20" ht="25" customHeight="1" thickBot="1" x14ac:dyDescent="0.5">
      <c r="A54" s="21">
        <v>44</v>
      </c>
      <c r="B54" s="91">
        <v>180209120026</v>
      </c>
      <c r="C54" s="92">
        <v>38</v>
      </c>
      <c r="D54" s="6"/>
      <c r="E54" s="93">
        <v>36</v>
      </c>
      <c r="F54" s="6"/>
      <c r="G54" s="6"/>
    </row>
    <row r="55" spans="1:20" ht="25" customHeight="1" thickBot="1" x14ac:dyDescent="0.5">
      <c r="A55" s="21">
        <v>45</v>
      </c>
      <c r="B55" s="91">
        <v>180209120027</v>
      </c>
      <c r="C55" s="92">
        <v>26</v>
      </c>
      <c r="D55" s="70"/>
      <c r="E55" s="93">
        <v>19</v>
      </c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20" ht="25" customHeight="1" x14ac:dyDescent="0.45">
      <c r="A56" s="21">
        <v>46</v>
      </c>
      <c r="B56" s="74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20" ht="25" customHeight="1" x14ac:dyDescent="0.45">
      <c r="A57" s="21">
        <v>47</v>
      </c>
      <c r="B57" s="74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20" ht="25" customHeight="1" x14ac:dyDescent="0.45">
      <c r="A58" s="21">
        <v>48</v>
      </c>
      <c r="B58" s="7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20" ht="25" customHeight="1" x14ac:dyDescent="0.45">
      <c r="A59" s="21">
        <v>49</v>
      </c>
      <c r="B59" s="7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20" ht="25" customHeight="1" x14ac:dyDescent="0.45">
      <c r="A60" s="21">
        <v>50</v>
      </c>
      <c r="B60" s="74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20" ht="25" customHeight="1" x14ac:dyDescent="0.45">
      <c r="A61" s="21">
        <v>51</v>
      </c>
      <c r="B61" s="7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20" ht="25" customHeight="1" x14ac:dyDescent="0.45">
      <c r="A62" s="21">
        <v>52</v>
      </c>
      <c r="B62" s="74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20" x14ac:dyDescent="0.45">
      <c r="A63" s="21">
        <v>78</v>
      </c>
      <c r="B63" s="75"/>
      <c r="C63"/>
      <c r="D63"/>
      <c r="E63" s="6"/>
      <c r="F63" s="6"/>
      <c r="G63" s="6"/>
      <c r="P63" s="76"/>
    </row>
    <row r="64" spans="1:20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83F34-5D40-478C-9D10-2CE24040FE01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124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123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97.674418604651152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97.674418604651152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97.674418604651152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85">
        <v>180409120001</v>
      </c>
      <c r="C11" s="86">
        <v>36</v>
      </c>
      <c r="D11" s="45">
        <f>COUNTIF(C11:C53,"&gt;="&amp;D10)</f>
        <v>42</v>
      </c>
      <c r="E11" s="87">
        <v>34</v>
      </c>
      <c r="F11" s="47">
        <f>COUNTIF(E11:E53,"&gt;="&amp;F10)</f>
        <v>42</v>
      </c>
      <c r="G11" s="48" t="s">
        <v>46</v>
      </c>
      <c r="H11" s="88">
        <v>3</v>
      </c>
      <c r="I11" s="89">
        <v>3</v>
      </c>
      <c r="J11" s="89">
        <v>3</v>
      </c>
      <c r="K11" s="89">
        <v>3</v>
      </c>
      <c r="L11" s="90"/>
      <c r="M11" s="90"/>
      <c r="N11" s="90"/>
      <c r="O11" s="90"/>
      <c r="P11" s="90"/>
      <c r="Q11" s="90"/>
      <c r="R11" s="89">
        <v>3</v>
      </c>
      <c r="S11" s="89">
        <v>3</v>
      </c>
      <c r="T11" s="90"/>
    </row>
    <row r="12" spans="1:21" ht="25" customHeight="1" thickBot="1" x14ac:dyDescent="0.5">
      <c r="A12" s="21">
        <v>2</v>
      </c>
      <c r="B12" s="91">
        <v>180409120002</v>
      </c>
      <c r="C12" s="92">
        <v>48</v>
      </c>
      <c r="D12" s="53">
        <f>(D11/43)*100</f>
        <v>97.674418604651152</v>
      </c>
      <c r="E12" s="93">
        <v>33</v>
      </c>
      <c r="F12" s="55">
        <f>(F11/43)*100</f>
        <v>97.674418604651152</v>
      </c>
      <c r="G12" s="48" t="s">
        <v>47</v>
      </c>
      <c r="H12" s="94">
        <v>3</v>
      </c>
      <c r="I12" s="95">
        <v>3</v>
      </c>
      <c r="J12" s="95">
        <v>3</v>
      </c>
      <c r="K12" s="95">
        <v>3</v>
      </c>
      <c r="L12" s="84"/>
      <c r="M12" s="84"/>
      <c r="N12" s="84"/>
      <c r="O12" s="84"/>
      <c r="P12" s="84"/>
      <c r="Q12" s="84"/>
      <c r="R12" s="95">
        <v>3</v>
      </c>
      <c r="S12" s="95">
        <v>3</v>
      </c>
      <c r="T12" s="84"/>
    </row>
    <row r="13" spans="1:21" ht="25" customHeight="1" thickBot="1" x14ac:dyDescent="0.5">
      <c r="A13" s="21">
        <v>3</v>
      </c>
      <c r="B13" s="91">
        <v>180409120004</v>
      </c>
      <c r="C13" s="92">
        <v>28</v>
      </c>
      <c r="D13" s="45"/>
      <c r="E13" s="93">
        <v>34</v>
      </c>
      <c r="F13" s="58"/>
      <c r="G13" s="48" t="s">
        <v>48</v>
      </c>
      <c r="H13" s="94">
        <v>3</v>
      </c>
      <c r="I13" s="95">
        <v>3</v>
      </c>
      <c r="J13" s="95">
        <v>3</v>
      </c>
      <c r="K13" s="95">
        <v>3</v>
      </c>
      <c r="L13" s="84"/>
      <c r="M13" s="84"/>
      <c r="N13" s="84"/>
      <c r="O13" s="84"/>
      <c r="P13" s="84"/>
      <c r="Q13" s="84"/>
      <c r="R13" s="95">
        <v>3</v>
      </c>
      <c r="S13" s="95">
        <v>3</v>
      </c>
      <c r="T13" s="84"/>
    </row>
    <row r="14" spans="1:21" ht="25" customHeight="1" thickBot="1" x14ac:dyDescent="0.5">
      <c r="A14" s="21">
        <v>4</v>
      </c>
      <c r="B14" s="91">
        <v>180409120005</v>
      </c>
      <c r="C14" s="92">
        <v>29</v>
      </c>
      <c r="D14" s="45"/>
      <c r="E14" s="93">
        <v>34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91">
        <v>180409120006</v>
      </c>
      <c r="C15" s="92">
        <v>36</v>
      </c>
      <c r="D15" s="45"/>
      <c r="E15" s="93">
        <v>30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91">
        <v>180409120009</v>
      </c>
      <c r="C16" s="92">
        <v>40</v>
      </c>
      <c r="D16" s="45"/>
      <c r="E16" s="93">
        <v>43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91">
        <v>180409120010</v>
      </c>
      <c r="C17" s="92">
        <v>48</v>
      </c>
      <c r="D17" s="45"/>
      <c r="E17" s="93">
        <v>38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3</v>
      </c>
      <c r="J17" s="60">
        <f t="shared" si="0"/>
        <v>3</v>
      </c>
      <c r="K17" s="60">
        <f t="shared" si="0"/>
        <v>3</v>
      </c>
      <c r="L17" s="60" t="e">
        <f t="shared" si="0"/>
        <v>#DIV/0!</v>
      </c>
      <c r="M17" s="60" t="e">
        <f t="shared" si="0"/>
        <v>#DIV/0!</v>
      </c>
      <c r="N17" s="60" t="e">
        <f t="shared" si="0"/>
        <v>#DIV/0!</v>
      </c>
      <c r="O17" s="60" t="e">
        <f t="shared" si="0"/>
        <v>#DIV/0!</v>
      </c>
      <c r="P17" s="60" t="e">
        <f t="shared" si="0"/>
        <v>#DIV/0!</v>
      </c>
      <c r="Q17" s="60" t="e">
        <f t="shared" si="0"/>
        <v>#DIV/0!</v>
      </c>
      <c r="R17" s="60">
        <f t="shared" si="0"/>
        <v>3</v>
      </c>
      <c r="S17" s="60">
        <f t="shared" si="0"/>
        <v>3</v>
      </c>
      <c r="T17" s="60" t="e">
        <f t="shared" si="0"/>
        <v>#DIV/0!</v>
      </c>
    </row>
    <row r="18" spans="1:20" ht="38" customHeight="1" thickBot="1" x14ac:dyDescent="0.5">
      <c r="A18" s="21">
        <v>8</v>
      </c>
      <c r="B18" s="91">
        <v>180409120012</v>
      </c>
      <c r="C18" s="92">
        <v>38</v>
      </c>
      <c r="D18" s="45"/>
      <c r="E18" s="93">
        <v>35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2.1924000000000001</v>
      </c>
      <c r="J18" s="64">
        <f t="shared" si="1"/>
        <v>2.1924000000000001</v>
      </c>
      <c r="K18" s="64">
        <f t="shared" si="1"/>
        <v>2.1924000000000001</v>
      </c>
      <c r="L18" s="64" t="e">
        <f t="shared" si="1"/>
        <v>#DIV/0!</v>
      </c>
      <c r="M18" s="64" t="e">
        <f t="shared" si="1"/>
        <v>#DIV/0!</v>
      </c>
      <c r="N18" s="64" t="e">
        <f t="shared" si="1"/>
        <v>#DIV/0!</v>
      </c>
      <c r="O18" s="64" t="e">
        <f t="shared" si="1"/>
        <v>#DIV/0!</v>
      </c>
      <c r="P18" s="64" t="e">
        <f t="shared" si="1"/>
        <v>#DIV/0!</v>
      </c>
      <c r="Q18" s="64" t="e">
        <f t="shared" si="1"/>
        <v>#DIV/0!</v>
      </c>
      <c r="R18" s="64">
        <f t="shared" si="1"/>
        <v>2.1924000000000001</v>
      </c>
      <c r="S18" s="64">
        <f t="shared" si="1"/>
        <v>2.1924000000000001</v>
      </c>
      <c r="T18" s="64" t="e">
        <f t="shared" si="1"/>
        <v>#DIV/0!</v>
      </c>
    </row>
    <row r="19" spans="1:20" ht="25" customHeight="1" thickBot="1" x14ac:dyDescent="0.5">
      <c r="A19" s="21">
        <v>9</v>
      </c>
      <c r="B19" s="91">
        <v>180409120013</v>
      </c>
      <c r="C19" s="92">
        <v>39</v>
      </c>
      <c r="D19" s="45"/>
      <c r="E19" s="93">
        <v>42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91">
        <v>180409120014</v>
      </c>
      <c r="C20" s="92">
        <v>39</v>
      </c>
      <c r="D20" s="45"/>
      <c r="E20" s="93">
        <v>37</v>
      </c>
      <c r="F20" s="45"/>
    </row>
    <row r="21" spans="1:20" ht="25" customHeight="1" thickBot="1" x14ac:dyDescent="0.5">
      <c r="A21" s="21">
        <v>11</v>
      </c>
      <c r="B21" s="91">
        <v>180409120015</v>
      </c>
      <c r="C21" s="92">
        <v>40</v>
      </c>
      <c r="D21" s="45"/>
      <c r="E21" s="93">
        <v>44</v>
      </c>
      <c r="F21" s="67"/>
    </row>
    <row r="22" spans="1:20" ht="25" customHeight="1" thickBot="1" x14ac:dyDescent="0.5">
      <c r="A22" s="21">
        <v>12</v>
      </c>
      <c r="B22" s="91">
        <v>180409120018</v>
      </c>
      <c r="C22" s="92">
        <v>39</v>
      </c>
      <c r="D22" s="45"/>
      <c r="E22" s="93">
        <v>31</v>
      </c>
      <c r="F22" s="67"/>
    </row>
    <row r="23" spans="1:20" ht="25" customHeight="1" thickBot="1" x14ac:dyDescent="0.5">
      <c r="A23" s="21">
        <v>13</v>
      </c>
      <c r="B23" s="91">
        <v>180409120020</v>
      </c>
      <c r="C23" s="92">
        <v>38</v>
      </c>
      <c r="D23" s="45"/>
      <c r="E23" s="93">
        <v>29</v>
      </c>
      <c r="F23" s="67"/>
      <c r="J23" s="36"/>
      <c r="K23" s="36"/>
    </row>
    <row r="24" spans="1:20" ht="31.5" customHeight="1" thickBot="1" x14ac:dyDescent="0.5">
      <c r="A24" s="21">
        <v>14</v>
      </c>
      <c r="B24" s="91">
        <v>180409120021</v>
      </c>
      <c r="C24" s="92">
        <v>38</v>
      </c>
      <c r="D24" s="45"/>
      <c r="E24" s="93">
        <v>37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91">
        <v>180409120022</v>
      </c>
      <c r="C25" s="92">
        <v>48</v>
      </c>
      <c r="D25" s="45"/>
      <c r="E25" s="93">
        <v>34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91">
        <v>180409120023</v>
      </c>
      <c r="C26" s="92">
        <v>31</v>
      </c>
      <c r="D26" s="45"/>
      <c r="E26" s="93">
        <v>29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91">
        <v>180409120024</v>
      </c>
      <c r="C27" s="92">
        <v>26</v>
      </c>
      <c r="D27" s="45"/>
      <c r="E27" s="93">
        <v>27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91">
        <v>180409120025</v>
      </c>
      <c r="C28" s="92">
        <v>38</v>
      </c>
      <c r="D28" s="72"/>
      <c r="E28" s="93">
        <v>37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91">
        <v>180409120027</v>
      </c>
      <c r="C29" s="92">
        <v>28</v>
      </c>
      <c r="D29" s="45"/>
      <c r="E29" s="93">
        <v>34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91">
        <v>180409120028</v>
      </c>
      <c r="C30" s="92">
        <v>35</v>
      </c>
      <c r="D30" s="45"/>
      <c r="E30" s="93">
        <v>35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91">
        <v>180409120032</v>
      </c>
      <c r="C31" s="92">
        <v>35</v>
      </c>
      <c r="D31" s="45"/>
      <c r="E31" s="93">
        <v>30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91">
        <v>180409120033</v>
      </c>
      <c r="C32" s="92">
        <v>34</v>
      </c>
      <c r="D32" s="45"/>
      <c r="E32" s="93">
        <v>39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91">
        <v>180409120041</v>
      </c>
      <c r="C33" s="92">
        <v>30</v>
      </c>
      <c r="D33" s="45"/>
      <c r="E33" s="93">
        <v>34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91">
        <v>180209120001</v>
      </c>
      <c r="C34" s="92">
        <v>39</v>
      </c>
      <c r="D34" s="45"/>
      <c r="E34" s="93">
        <v>39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91">
        <v>180209120002</v>
      </c>
      <c r="C35" s="92">
        <v>38</v>
      </c>
      <c r="D35" s="45"/>
      <c r="E35" s="93">
        <v>38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91">
        <v>180209120003</v>
      </c>
      <c r="C36" s="92">
        <v>41</v>
      </c>
      <c r="D36" s="45"/>
      <c r="E36" s="93">
        <v>41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91">
        <v>180209120004</v>
      </c>
      <c r="C37" s="92">
        <v>38</v>
      </c>
      <c r="D37" s="45"/>
      <c r="E37" s="93">
        <v>38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91">
        <v>180209120005</v>
      </c>
      <c r="C38" s="92">
        <v>38</v>
      </c>
      <c r="D38" s="45"/>
      <c r="E38" s="93">
        <v>38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91">
        <v>180209120006</v>
      </c>
      <c r="C39" s="92">
        <v>39</v>
      </c>
      <c r="D39" s="45"/>
      <c r="E39" s="93">
        <v>39</v>
      </c>
      <c r="F39" s="67"/>
    </row>
    <row r="40" spans="1:21" ht="25" customHeight="1" thickBot="1" x14ac:dyDescent="0.5">
      <c r="A40" s="21">
        <v>30</v>
      </c>
      <c r="B40" s="91">
        <v>180209120009</v>
      </c>
      <c r="C40" s="92">
        <v>41</v>
      </c>
      <c r="D40" s="45"/>
      <c r="E40" s="93">
        <v>41</v>
      </c>
      <c r="F40" s="67"/>
    </row>
    <row r="41" spans="1:21" ht="25" customHeight="1" thickBot="1" x14ac:dyDescent="0.5">
      <c r="A41" s="21">
        <v>31</v>
      </c>
      <c r="B41" s="91">
        <v>180209120010</v>
      </c>
      <c r="C41" s="92">
        <v>39</v>
      </c>
      <c r="D41" s="45"/>
      <c r="E41" s="93">
        <v>39</v>
      </c>
      <c r="F41" s="67"/>
      <c r="G41" s="7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1" ht="25" customHeight="1" thickBot="1" x14ac:dyDescent="0.5">
      <c r="A42" s="21">
        <v>32</v>
      </c>
      <c r="B42" s="91">
        <v>180209120011</v>
      </c>
      <c r="C42" s="92">
        <v>40</v>
      </c>
      <c r="D42" s="45"/>
      <c r="E42" s="93">
        <v>40</v>
      </c>
      <c r="F42" s="67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1" ht="25" customHeight="1" thickBot="1" x14ac:dyDescent="0.5">
      <c r="A43" s="21">
        <v>33</v>
      </c>
      <c r="B43" s="91">
        <v>180209120012</v>
      </c>
      <c r="C43" s="92">
        <v>38</v>
      </c>
      <c r="D43" s="45"/>
      <c r="E43" s="93">
        <v>38</v>
      </c>
      <c r="F43" s="67"/>
      <c r="G43" s="7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1" ht="25" customHeight="1" thickBot="1" x14ac:dyDescent="0.5">
      <c r="A44" s="21">
        <v>34</v>
      </c>
      <c r="B44" s="91">
        <v>180209120013</v>
      </c>
      <c r="C44" s="92">
        <v>40</v>
      </c>
      <c r="D44" s="45"/>
      <c r="E44" s="93">
        <v>40</v>
      </c>
      <c r="F44" s="67"/>
      <c r="G44" s="7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25" customHeight="1" thickBot="1" x14ac:dyDescent="0.5">
      <c r="A45" s="21">
        <v>35</v>
      </c>
      <c r="B45" s="91">
        <v>180209120014</v>
      </c>
      <c r="C45" s="92">
        <v>38</v>
      </c>
      <c r="D45" s="45"/>
      <c r="E45" s="93">
        <v>38</v>
      </c>
      <c r="F45" s="67"/>
      <c r="G45" s="7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ht="25" customHeight="1" thickBot="1" x14ac:dyDescent="0.5">
      <c r="A46" s="21">
        <v>36</v>
      </c>
      <c r="B46" s="91">
        <v>180209120015</v>
      </c>
      <c r="C46" s="92">
        <v>37</v>
      </c>
      <c r="D46" s="45"/>
      <c r="E46" s="93">
        <v>37</v>
      </c>
      <c r="F46" s="67"/>
      <c r="G46" s="7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1" ht="25" customHeight="1" thickBot="1" x14ac:dyDescent="0.5">
      <c r="A47" s="21">
        <v>37</v>
      </c>
      <c r="B47" s="91">
        <v>180209120016</v>
      </c>
      <c r="C47" s="92">
        <v>40</v>
      </c>
      <c r="D47" s="45"/>
      <c r="E47" s="93">
        <v>40</v>
      </c>
      <c r="F47" s="67"/>
      <c r="G47" s="74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1" ht="25" customHeight="1" thickBot="1" x14ac:dyDescent="0.5">
      <c r="A48" s="21">
        <v>38</v>
      </c>
      <c r="B48" s="91">
        <v>180209120020</v>
      </c>
      <c r="C48" s="92">
        <v>38</v>
      </c>
      <c r="D48" s="45"/>
      <c r="E48" s="93">
        <v>38</v>
      </c>
      <c r="F48" s="67"/>
      <c r="G48" s="7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0" ht="25" customHeight="1" thickBot="1" x14ac:dyDescent="0.5">
      <c r="A49" s="21">
        <v>39</v>
      </c>
      <c r="B49" s="91">
        <v>180209120021</v>
      </c>
      <c r="C49" s="92">
        <v>40</v>
      </c>
      <c r="D49" s="45"/>
      <c r="E49" s="93">
        <v>40</v>
      </c>
      <c r="F49" s="67"/>
      <c r="G49" s="7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1:20" ht="25" customHeight="1" thickBot="1" x14ac:dyDescent="0.5">
      <c r="A50" s="21">
        <v>40</v>
      </c>
      <c r="B50" s="91">
        <v>180209120022</v>
      </c>
      <c r="C50" s="92">
        <v>38</v>
      </c>
      <c r="D50" s="45"/>
      <c r="E50" s="93">
        <v>38</v>
      </c>
      <c r="F50" s="67"/>
      <c r="G50" s="74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0" ht="25" customHeight="1" thickBot="1" x14ac:dyDescent="0.5">
      <c r="A51" s="21">
        <v>41</v>
      </c>
      <c r="B51" s="91">
        <v>180209120023</v>
      </c>
      <c r="C51" s="92">
        <v>38</v>
      </c>
      <c r="D51" s="45"/>
      <c r="E51" s="93">
        <v>38</v>
      </c>
      <c r="F51" s="67"/>
      <c r="G51" s="74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0" ht="25" customHeight="1" thickBot="1" x14ac:dyDescent="0.5">
      <c r="A52" s="21">
        <v>42</v>
      </c>
      <c r="B52" s="91">
        <v>180209120025</v>
      </c>
      <c r="C52" s="92">
        <v>41</v>
      </c>
      <c r="D52" s="45"/>
      <c r="E52" s="93">
        <v>41</v>
      </c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25" customHeight="1" thickBot="1" x14ac:dyDescent="0.5">
      <c r="A53" s="21">
        <v>43</v>
      </c>
      <c r="B53" s="91">
        <v>180209120026</v>
      </c>
      <c r="C53" s="92">
        <v>41</v>
      </c>
      <c r="D53" s="45"/>
      <c r="E53" s="93">
        <v>41</v>
      </c>
      <c r="F53" s="67"/>
    </row>
    <row r="54" spans="1:20" ht="25" customHeight="1" x14ac:dyDescent="0.45">
      <c r="B54" s="6"/>
      <c r="C54" s="6"/>
      <c r="D54" s="6"/>
      <c r="E54" s="6"/>
      <c r="F54" s="6"/>
      <c r="G54" s="6"/>
    </row>
    <row r="55" spans="1:20" ht="25" customHeight="1" x14ac:dyDescent="0.45">
      <c r="A55" s="74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spans="1:20" ht="25" customHeight="1" x14ac:dyDescent="0.45">
      <c r="A56" s="74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</row>
    <row r="57" spans="1:20" ht="25" customHeight="1" x14ac:dyDescent="0.45">
      <c r="A57" s="74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</row>
    <row r="58" spans="1:20" ht="25" customHeight="1" x14ac:dyDescent="0.45">
      <c r="A58" s="74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</row>
    <row r="59" spans="1:20" ht="25" customHeight="1" x14ac:dyDescent="0.45">
      <c r="A59" s="74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20" ht="25" customHeight="1" x14ac:dyDescent="0.45">
      <c r="A60" s="74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</row>
    <row r="61" spans="1:20" ht="25" customHeight="1" x14ac:dyDescent="0.45">
      <c r="A61" s="74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20" ht="25" customHeight="1" x14ac:dyDescent="0.45">
      <c r="A62" s="74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</row>
    <row r="63" spans="1:20" x14ac:dyDescent="0.45">
      <c r="A63" s="75"/>
      <c r="B63"/>
      <c r="C63"/>
      <c r="D63" s="6"/>
      <c r="E63" s="6"/>
      <c r="F63" s="6"/>
      <c r="G63" s="6"/>
      <c r="O63" s="76"/>
    </row>
    <row r="64" spans="1:20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A8AD9-2A8E-4D99-A13E-82C1CA211D39}">
  <dimension ref="A1:U82"/>
  <sheetViews>
    <sheetView tabSelected="1" workbookViewId="0">
      <selection activeCell="D7" sqref="D7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124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125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100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44">
        <v>41</v>
      </c>
      <c r="D11" s="45">
        <f>COUNTIF(C11:C62,"&gt;="&amp;D10)</f>
        <v>52</v>
      </c>
      <c r="E11" s="46">
        <v>41</v>
      </c>
      <c r="F11" s="47">
        <f>COUNTIF(E11:E62,"&gt;="&amp;F10)</f>
        <v>52</v>
      </c>
      <c r="G11" s="48" t="s">
        <v>46</v>
      </c>
      <c r="H11" s="49">
        <v>3</v>
      </c>
      <c r="I11" s="50">
        <v>1</v>
      </c>
      <c r="J11" s="50">
        <v>2</v>
      </c>
      <c r="K11" s="50">
        <v>3</v>
      </c>
      <c r="L11" s="50">
        <v>1</v>
      </c>
      <c r="M11" s="50">
        <v>1</v>
      </c>
      <c r="N11" s="50">
        <v>3</v>
      </c>
      <c r="O11" s="50">
        <v>2</v>
      </c>
      <c r="P11" s="50">
        <v>1</v>
      </c>
      <c r="Q11" s="50">
        <v>2</v>
      </c>
      <c r="R11" s="50">
        <v>2</v>
      </c>
      <c r="S11" s="50">
        <v>3</v>
      </c>
      <c r="T11" s="50">
        <v>2</v>
      </c>
    </row>
    <row r="12" spans="1:21" ht="25" customHeight="1" thickBot="1" x14ac:dyDescent="0.5">
      <c r="A12" s="21">
        <v>2</v>
      </c>
      <c r="B12" s="51">
        <v>180409120002</v>
      </c>
      <c r="C12" s="52">
        <v>41</v>
      </c>
      <c r="D12" s="53">
        <f>(D11/52)*100</f>
        <v>100</v>
      </c>
      <c r="E12" s="54">
        <v>41</v>
      </c>
      <c r="F12" s="55">
        <f>(F11/52)*100</f>
        <v>100</v>
      </c>
      <c r="G12" s="48" t="s">
        <v>47</v>
      </c>
      <c r="H12" s="56">
        <v>3</v>
      </c>
      <c r="I12" s="57">
        <v>2</v>
      </c>
      <c r="J12" s="57">
        <v>2</v>
      </c>
      <c r="K12" s="57">
        <v>3</v>
      </c>
      <c r="L12" s="57">
        <v>1</v>
      </c>
      <c r="M12" s="57">
        <v>2</v>
      </c>
      <c r="N12" s="57">
        <v>3</v>
      </c>
      <c r="O12" s="57">
        <v>3</v>
      </c>
      <c r="P12" s="57">
        <v>2</v>
      </c>
      <c r="Q12" s="57">
        <v>2</v>
      </c>
      <c r="R12" s="57">
        <v>3</v>
      </c>
      <c r="S12" s="57">
        <v>3</v>
      </c>
      <c r="T12" s="57">
        <v>2</v>
      </c>
    </row>
    <row r="13" spans="1:21" ht="25" customHeight="1" thickBot="1" x14ac:dyDescent="0.5">
      <c r="A13" s="21">
        <v>3</v>
      </c>
      <c r="B13" s="51">
        <v>180409120004</v>
      </c>
      <c r="C13" s="52">
        <v>34</v>
      </c>
      <c r="D13" s="45"/>
      <c r="E13" s="54">
        <v>34</v>
      </c>
      <c r="F13" s="58"/>
      <c r="G13" s="48" t="s">
        <v>48</v>
      </c>
      <c r="H13" s="56">
        <v>3</v>
      </c>
      <c r="I13" s="57">
        <v>1</v>
      </c>
      <c r="J13" s="57">
        <v>3</v>
      </c>
      <c r="K13" s="57">
        <v>2</v>
      </c>
      <c r="L13" s="57">
        <v>2</v>
      </c>
      <c r="M13" s="57">
        <v>1</v>
      </c>
      <c r="N13" s="57">
        <v>3</v>
      </c>
      <c r="O13" s="57">
        <v>3</v>
      </c>
      <c r="P13" s="57">
        <v>2</v>
      </c>
      <c r="Q13" s="57">
        <v>1</v>
      </c>
      <c r="R13" s="57">
        <v>3</v>
      </c>
      <c r="S13" s="57">
        <v>3</v>
      </c>
      <c r="T13" s="57">
        <v>1</v>
      </c>
    </row>
    <row r="14" spans="1:21" ht="25" customHeight="1" thickBot="1" x14ac:dyDescent="0.5">
      <c r="A14" s="21">
        <v>4</v>
      </c>
      <c r="B14" s="51">
        <v>180409120005</v>
      </c>
      <c r="C14" s="52">
        <v>42</v>
      </c>
      <c r="D14" s="45"/>
      <c r="E14" s="54">
        <v>42</v>
      </c>
      <c r="F14" s="58"/>
      <c r="G14" s="59"/>
      <c r="H14" s="56">
        <v>3</v>
      </c>
      <c r="I14" s="57">
        <v>2</v>
      </c>
      <c r="J14" s="57">
        <v>2</v>
      </c>
      <c r="K14" s="57">
        <v>1</v>
      </c>
      <c r="L14" s="57">
        <v>2</v>
      </c>
      <c r="M14" s="57">
        <v>2</v>
      </c>
      <c r="N14" s="57">
        <v>2</v>
      </c>
      <c r="O14" s="57">
        <v>2</v>
      </c>
      <c r="P14" s="57">
        <v>3</v>
      </c>
      <c r="Q14" s="57">
        <v>3</v>
      </c>
      <c r="R14" s="57">
        <v>2</v>
      </c>
      <c r="S14" s="57">
        <v>2</v>
      </c>
      <c r="T14" s="57">
        <v>3</v>
      </c>
    </row>
    <row r="15" spans="1:21" ht="25" customHeight="1" thickBot="1" x14ac:dyDescent="0.5">
      <c r="A15" s="21">
        <v>5</v>
      </c>
      <c r="B15" s="51">
        <v>180409120006</v>
      </c>
      <c r="C15" s="52">
        <v>40</v>
      </c>
      <c r="D15" s="45"/>
      <c r="E15" s="54">
        <v>40</v>
      </c>
      <c r="F15" s="58"/>
      <c r="G15" s="59"/>
      <c r="H15" s="56">
        <v>3</v>
      </c>
      <c r="I15" s="57">
        <v>2</v>
      </c>
      <c r="J15" s="57">
        <v>2</v>
      </c>
      <c r="K15" s="57">
        <v>2</v>
      </c>
      <c r="L15" s="57">
        <v>1</v>
      </c>
      <c r="M15" s="57">
        <v>1</v>
      </c>
      <c r="N15" s="57">
        <v>3</v>
      </c>
      <c r="O15" s="57">
        <v>3</v>
      </c>
      <c r="P15" s="57">
        <v>3</v>
      </c>
      <c r="Q15" s="57">
        <v>3</v>
      </c>
      <c r="R15" s="57">
        <v>3</v>
      </c>
      <c r="S15" s="57">
        <v>3</v>
      </c>
      <c r="T15" s="57">
        <v>3</v>
      </c>
    </row>
    <row r="16" spans="1:21" ht="25" customHeight="1" thickBot="1" x14ac:dyDescent="0.5">
      <c r="A16" s="21">
        <v>6</v>
      </c>
      <c r="B16" s="51">
        <v>180409120008</v>
      </c>
      <c r="C16" s="52">
        <v>34</v>
      </c>
      <c r="D16" s="45"/>
      <c r="E16" s="54">
        <v>34</v>
      </c>
      <c r="F16" s="58"/>
      <c r="G16" s="59"/>
      <c r="H16" s="56">
        <v>3</v>
      </c>
      <c r="I16" s="57">
        <v>2</v>
      </c>
      <c r="J16" s="57">
        <v>1</v>
      </c>
      <c r="K16" s="57">
        <v>3</v>
      </c>
      <c r="L16" s="57">
        <v>2</v>
      </c>
      <c r="M16" s="57">
        <v>2</v>
      </c>
      <c r="N16" s="57">
        <v>2</v>
      </c>
      <c r="O16" s="57">
        <v>3</v>
      </c>
      <c r="P16" s="57">
        <v>2</v>
      </c>
      <c r="Q16" s="57">
        <v>2</v>
      </c>
      <c r="R16" s="57">
        <v>3</v>
      </c>
      <c r="S16" s="57">
        <v>2</v>
      </c>
      <c r="T16" s="57">
        <v>2</v>
      </c>
    </row>
    <row r="17" spans="1:20" ht="35.5" customHeight="1" thickBot="1" x14ac:dyDescent="0.5">
      <c r="A17" s="21">
        <v>7</v>
      </c>
      <c r="B17" s="51">
        <v>180409120009</v>
      </c>
      <c r="C17" s="52">
        <v>41</v>
      </c>
      <c r="D17" s="45"/>
      <c r="E17" s="54">
        <v>41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1.6666666666666667</v>
      </c>
      <c r="J17" s="60">
        <f t="shared" si="0"/>
        <v>2</v>
      </c>
      <c r="K17" s="60">
        <f t="shared" si="0"/>
        <v>2.3333333333333335</v>
      </c>
      <c r="L17" s="60">
        <f t="shared" si="0"/>
        <v>1.5</v>
      </c>
      <c r="M17" s="60">
        <f t="shared" si="0"/>
        <v>1.5</v>
      </c>
      <c r="N17" s="60">
        <f t="shared" si="0"/>
        <v>2.6666666666666665</v>
      </c>
      <c r="O17" s="60">
        <f t="shared" si="0"/>
        <v>2.6666666666666665</v>
      </c>
      <c r="P17" s="60">
        <f t="shared" si="0"/>
        <v>2.1666666666666665</v>
      </c>
      <c r="Q17" s="60">
        <f t="shared" si="0"/>
        <v>2.1666666666666665</v>
      </c>
      <c r="R17" s="60">
        <f t="shared" si="0"/>
        <v>2.6666666666666665</v>
      </c>
      <c r="S17" s="60">
        <f t="shared" si="0"/>
        <v>2.6666666666666665</v>
      </c>
      <c r="T17" s="60">
        <f t="shared" si="0"/>
        <v>2.1666666666666665</v>
      </c>
    </row>
    <row r="18" spans="1:20" ht="38" customHeight="1" thickBot="1" x14ac:dyDescent="0.5">
      <c r="A18" s="21">
        <v>8</v>
      </c>
      <c r="B18" s="51">
        <v>180409120010</v>
      </c>
      <c r="C18" s="52">
        <v>41</v>
      </c>
      <c r="D18" s="45"/>
      <c r="E18" s="54">
        <v>41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1.218</v>
      </c>
      <c r="J18" s="64">
        <f t="shared" si="1"/>
        <v>1.4616</v>
      </c>
      <c r="K18" s="64">
        <f t="shared" si="1"/>
        <v>1.7052</v>
      </c>
      <c r="L18" s="64">
        <f t="shared" si="1"/>
        <v>1.0962000000000001</v>
      </c>
      <c r="M18" s="64">
        <f t="shared" si="1"/>
        <v>1.0962000000000001</v>
      </c>
      <c r="N18" s="64">
        <f t="shared" si="1"/>
        <v>1.9487999999999999</v>
      </c>
      <c r="O18" s="64">
        <f t="shared" si="1"/>
        <v>1.9487999999999999</v>
      </c>
      <c r="P18" s="64">
        <f t="shared" si="1"/>
        <v>1.5833999999999997</v>
      </c>
      <c r="Q18" s="64">
        <f t="shared" si="1"/>
        <v>1.5833999999999997</v>
      </c>
      <c r="R18" s="64">
        <f t="shared" si="1"/>
        <v>1.9487999999999999</v>
      </c>
      <c r="S18" s="64">
        <f t="shared" si="1"/>
        <v>1.9487999999999999</v>
      </c>
      <c r="T18" s="64">
        <f t="shared" si="1"/>
        <v>1.5833999999999997</v>
      </c>
    </row>
    <row r="19" spans="1:20" ht="25" customHeight="1" thickBot="1" x14ac:dyDescent="0.5">
      <c r="A19" s="21">
        <v>9</v>
      </c>
      <c r="B19" s="51">
        <v>180409120011</v>
      </c>
      <c r="C19" s="52">
        <v>36</v>
      </c>
      <c r="D19" s="45"/>
      <c r="E19" s="54">
        <v>36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180409120012</v>
      </c>
      <c r="C20" s="52">
        <v>37</v>
      </c>
      <c r="D20" s="45"/>
      <c r="E20" s="54">
        <v>37</v>
      </c>
      <c r="F20" s="45"/>
    </row>
    <row r="21" spans="1:20" ht="25" customHeight="1" thickBot="1" x14ac:dyDescent="0.5">
      <c r="A21" s="21">
        <v>11</v>
      </c>
      <c r="B21" s="51">
        <v>180409120013</v>
      </c>
      <c r="C21" s="52">
        <v>38</v>
      </c>
      <c r="D21" s="45"/>
      <c r="E21" s="54">
        <v>38</v>
      </c>
      <c r="F21" s="67"/>
    </row>
    <row r="22" spans="1:20" ht="25" customHeight="1" thickBot="1" x14ac:dyDescent="0.5">
      <c r="A22" s="21">
        <v>12</v>
      </c>
      <c r="B22" s="51">
        <v>180409120014</v>
      </c>
      <c r="C22" s="52">
        <v>41</v>
      </c>
      <c r="D22" s="45"/>
      <c r="E22" s="54">
        <v>41</v>
      </c>
      <c r="F22" s="67"/>
    </row>
    <row r="23" spans="1:20" ht="25" customHeight="1" thickBot="1" x14ac:dyDescent="0.5">
      <c r="A23" s="21">
        <v>13</v>
      </c>
      <c r="B23" s="51">
        <v>180409120015</v>
      </c>
      <c r="C23" s="52">
        <v>41</v>
      </c>
      <c r="D23" s="45"/>
      <c r="E23" s="54">
        <v>41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180409120018</v>
      </c>
      <c r="C24" s="52">
        <v>38</v>
      </c>
      <c r="D24" s="45"/>
      <c r="E24" s="54">
        <v>38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180409120019</v>
      </c>
      <c r="C25" s="52">
        <v>34</v>
      </c>
      <c r="D25" s="45"/>
      <c r="E25" s="54">
        <v>34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180409120020</v>
      </c>
      <c r="C26" s="52">
        <v>34</v>
      </c>
      <c r="D26" s="45"/>
      <c r="E26" s="54">
        <v>34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180409120021</v>
      </c>
      <c r="C27" s="52">
        <v>35</v>
      </c>
      <c r="D27" s="45"/>
      <c r="E27" s="54">
        <v>35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180409120022</v>
      </c>
      <c r="C28" s="52">
        <v>41</v>
      </c>
      <c r="D28" s="72"/>
      <c r="E28" s="54">
        <v>41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180409120023</v>
      </c>
      <c r="C29" s="52">
        <v>41</v>
      </c>
      <c r="D29" s="45"/>
      <c r="E29" s="54">
        <v>41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180409120024</v>
      </c>
      <c r="C30" s="52">
        <v>41</v>
      </c>
      <c r="D30" s="45"/>
      <c r="E30" s="54">
        <v>41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180409120025</v>
      </c>
      <c r="C31" s="52">
        <v>41</v>
      </c>
      <c r="D31" s="45"/>
      <c r="E31" s="54">
        <v>41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180409120027</v>
      </c>
      <c r="C32" s="52">
        <v>41</v>
      </c>
      <c r="D32" s="45"/>
      <c r="E32" s="54">
        <v>41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180409120028</v>
      </c>
      <c r="C33" s="52">
        <v>41</v>
      </c>
      <c r="D33" s="45"/>
      <c r="E33" s="54">
        <v>41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180409120030</v>
      </c>
      <c r="C34" s="52">
        <v>38</v>
      </c>
      <c r="D34" s="45"/>
      <c r="E34" s="54">
        <v>38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180409120033</v>
      </c>
      <c r="C35" s="52">
        <v>41</v>
      </c>
      <c r="D35" s="45"/>
      <c r="E35" s="54">
        <v>41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180409120035</v>
      </c>
      <c r="C36" s="52">
        <v>41</v>
      </c>
      <c r="D36" s="45"/>
      <c r="E36" s="54">
        <v>41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180409120037</v>
      </c>
      <c r="C37" s="52">
        <v>41</v>
      </c>
      <c r="D37" s="45"/>
      <c r="E37" s="54">
        <v>41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51">
        <v>180409120041</v>
      </c>
      <c r="C38" s="52">
        <v>38</v>
      </c>
      <c r="D38" s="45"/>
      <c r="E38" s="54">
        <v>38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51">
        <v>180209120001</v>
      </c>
      <c r="C39" s="52">
        <v>44</v>
      </c>
      <c r="D39" s="45"/>
      <c r="E39" s="54">
        <v>44</v>
      </c>
      <c r="F39" s="67"/>
    </row>
    <row r="40" spans="1:21" ht="25" customHeight="1" thickBot="1" x14ac:dyDescent="0.5">
      <c r="A40" s="21">
        <v>30</v>
      </c>
      <c r="B40" s="51">
        <v>180209120002</v>
      </c>
      <c r="C40" s="52">
        <v>43</v>
      </c>
      <c r="D40" s="45"/>
      <c r="E40" s="54">
        <v>43</v>
      </c>
      <c r="F40" s="67"/>
    </row>
    <row r="41" spans="1:21" ht="25" customHeight="1" thickBot="1" x14ac:dyDescent="0.5">
      <c r="A41" s="21">
        <v>31</v>
      </c>
      <c r="B41" s="51">
        <v>180209120003</v>
      </c>
      <c r="C41" s="52">
        <v>48</v>
      </c>
      <c r="D41" s="45"/>
      <c r="E41" s="54">
        <v>48</v>
      </c>
      <c r="F41" s="67"/>
      <c r="G41" s="7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1" ht="25" customHeight="1" thickBot="1" x14ac:dyDescent="0.5">
      <c r="A42" s="21">
        <v>32</v>
      </c>
      <c r="B42" s="51">
        <v>180209120004</v>
      </c>
      <c r="C42" s="52">
        <v>43</v>
      </c>
      <c r="D42" s="45"/>
      <c r="E42" s="54">
        <v>43</v>
      </c>
      <c r="F42" s="67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1" ht="25" customHeight="1" thickBot="1" x14ac:dyDescent="0.5">
      <c r="A43" s="21">
        <v>33</v>
      </c>
      <c r="B43" s="51">
        <v>180209120005</v>
      </c>
      <c r="C43" s="52">
        <v>43</v>
      </c>
      <c r="D43" s="45"/>
      <c r="E43" s="54">
        <v>43</v>
      </c>
      <c r="F43" s="67"/>
      <c r="G43" s="7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1" ht="25" customHeight="1" thickBot="1" x14ac:dyDescent="0.5">
      <c r="A44" s="21">
        <v>34</v>
      </c>
      <c r="B44" s="51">
        <v>180209120006</v>
      </c>
      <c r="C44" s="52">
        <v>43</v>
      </c>
      <c r="D44" s="45"/>
      <c r="E44" s="54">
        <v>43</v>
      </c>
      <c r="F44" s="67"/>
      <c r="G44" s="7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25" customHeight="1" thickBot="1" x14ac:dyDescent="0.5">
      <c r="A45" s="21">
        <v>35</v>
      </c>
      <c r="B45" s="51">
        <v>180209120007</v>
      </c>
      <c r="C45" s="52">
        <v>45</v>
      </c>
      <c r="D45" s="45"/>
      <c r="E45" s="54">
        <v>45</v>
      </c>
      <c r="F45" s="67"/>
      <c r="G45" s="7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ht="25" customHeight="1" thickBot="1" x14ac:dyDescent="0.5">
      <c r="A46" s="21">
        <v>36</v>
      </c>
      <c r="B46" s="51">
        <v>180209120008</v>
      </c>
      <c r="C46" s="52">
        <v>46</v>
      </c>
      <c r="D46" s="45"/>
      <c r="E46" s="54">
        <v>46</v>
      </c>
      <c r="F46" s="67"/>
      <c r="G46" s="7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1" ht="25" customHeight="1" thickBot="1" x14ac:dyDescent="0.5">
      <c r="A47" s="21">
        <v>37</v>
      </c>
      <c r="B47" s="51">
        <v>180209120009</v>
      </c>
      <c r="C47" s="52">
        <v>48</v>
      </c>
      <c r="D47" s="45"/>
      <c r="E47" s="54">
        <v>48</v>
      </c>
      <c r="F47" s="67"/>
      <c r="G47" s="74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1" ht="25" customHeight="1" thickBot="1" x14ac:dyDescent="0.5">
      <c r="A48" s="21">
        <v>38</v>
      </c>
      <c r="B48" s="51">
        <v>180209120010</v>
      </c>
      <c r="C48" s="52">
        <v>43</v>
      </c>
      <c r="D48" s="45"/>
      <c r="E48" s="54">
        <v>43</v>
      </c>
      <c r="F48" s="67"/>
      <c r="G48" s="7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1" ht="25" customHeight="1" thickBot="1" x14ac:dyDescent="0.5">
      <c r="A49" s="21">
        <v>39</v>
      </c>
      <c r="B49" s="51">
        <v>180209120011</v>
      </c>
      <c r="C49" s="52">
        <v>44</v>
      </c>
      <c r="D49" s="45"/>
      <c r="E49" s="54">
        <v>44</v>
      </c>
      <c r="F49" s="67"/>
      <c r="G49" s="7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1:21" ht="25" customHeight="1" thickBot="1" x14ac:dyDescent="0.5">
      <c r="A50" s="21">
        <v>40</v>
      </c>
      <c r="B50" s="51">
        <v>180209120012</v>
      </c>
      <c r="C50" s="52">
        <v>45</v>
      </c>
      <c r="D50" s="45"/>
      <c r="E50" s="54">
        <v>45</v>
      </c>
      <c r="F50" s="67"/>
      <c r="G50" s="74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1" ht="25" customHeight="1" thickBot="1" x14ac:dyDescent="0.5">
      <c r="A51" s="21">
        <v>41</v>
      </c>
      <c r="B51" s="51">
        <v>180209120013</v>
      </c>
      <c r="C51" s="52">
        <v>44</v>
      </c>
      <c r="D51" s="45"/>
      <c r="E51" s="54">
        <v>44</v>
      </c>
      <c r="F51" s="67"/>
      <c r="G51" s="74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1" ht="25" customHeight="1" thickBot="1" x14ac:dyDescent="0.5">
      <c r="A52" s="21">
        <v>42</v>
      </c>
      <c r="B52" s="51">
        <v>180209120014</v>
      </c>
      <c r="C52" s="52">
        <v>46</v>
      </c>
      <c r="D52" s="45"/>
      <c r="E52" s="54">
        <v>46</v>
      </c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1" ht="25" customHeight="1" thickBot="1" x14ac:dyDescent="0.5">
      <c r="A53" s="21">
        <v>43</v>
      </c>
      <c r="B53" s="51">
        <v>180209120015</v>
      </c>
      <c r="C53" s="52">
        <v>44</v>
      </c>
      <c r="D53" s="45"/>
      <c r="E53" s="54">
        <v>44</v>
      </c>
      <c r="F53" s="67"/>
    </row>
    <row r="54" spans="1:21" ht="25" customHeight="1" thickBot="1" x14ac:dyDescent="0.5">
      <c r="A54" s="21">
        <v>44</v>
      </c>
      <c r="B54" s="51">
        <v>180209120016</v>
      </c>
      <c r="C54" s="52">
        <v>45</v>
      </c>
      <c r="D54" s="45"/>
      <c r="E54" s="54">
        <v>45</v>
      </c>
      <c r="F54" s="67"/>
    </row>
    <row r="55" spans="1:21" ht="25" customHeight="1" thickBot="1" x14ac:dyDescent="0.5">
      <c r="A55" s="21">
        <v>45</v>
      </c>
      <c r="B55" s="51">
        <v>180209120018</v>
      </c>
      <c r="C55" s="52">
        <v>46</v>
      </c>
      <c r="D55" s="72"/>
      <c r="E55" s="54">
        <v>46</v>
      </c>
      <c r="F55" s="73"/>
      <c r="G55" s="74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1:21" ht="25" customHeight="1" thickBot="1" x14ac:dyDescent="0.5">
      <c r="A56" s="21">
        <v>46</v>
      </c>
      <c r="B56" s="51">
        <v>180209120020</v>
      </c>
      <c r="C56" s="52">
        <v>45</v>
      </c>
      <c r="D56" s="72"/>
      <c r="E56" s="54">
        <v>45</v>
      </c>
      <c r="F56" s="73"/>
      <c r="G56" s="74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1:21" ht="25" customHeight="1" thickBot="1" x14ac:dyDescent="0.5">
      <c r="A57" s="21">
        <v>47</v>
      </c>
      <c r="B57" s="51">
        <v>180209120021</v>
      </c>
      <c r="C57" s="52">
        <v>46</v>
      </c>
      <c r="D57" s="45"/>
      <c r="E57" s="54">
        <v>46</v>
      </c>
      <c r="F57" s="67"/>
      <c r="G57" s="74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1" ht="25" customHeight="1" thickBot="1" x14ac:dyDescent="0.5">
      <c r="A58" s="21">
        <v>48</v>
      </c>
      <c r="B58" s="51">
        <v>180209120022</v>
      </c>
      <c r="C58" s="52">
        <v>44</v>
      </c>
      <c r="D58" s="45"/>
      <c r="E58" s="54">
        <v>44</v>
      </c>
      <c r="F58" s="67"/>
      <c r="G58" s="74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1" ht="25" customHeight="1" thickBot="1" x14ac:dyDescent="0.5">
      <c r="A59" s="21">
        <v>49</v>
      </c>
      <c r="B59" s="51">
        <v>180209120023</v>
      </c>
      <c r="C59" s="52">
        <v>45</v>
      </c>
      <c r="D59" s="45"/>
      <c r="E59" s="54">
        <v>45</v>
      </c>
      <c r="F59" s="67"/>
      <c r="G59" s="74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1:21" ht="25" customHeight="1" thickBot="1" x14ac:dyDescent="0.5">
      <c r="A60" s="21">
        <v>50</v>
      </c>
      <c r="B60" s="51">
        <v>180209120025</v>
      </c>
      <c r="C60" s="52">
        <v>48</v>
      </c>
      <c r="D60" s="45"/>
      <c r="E60" s="54">
        <v>48</v>
      </c>
      <c r="F60" s="67"/>
      <c r="G60" s="74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1" ht="25" customHeight="1" thickBot="1" x14ac:dyDescent="0.5">
      <c r="A61" s="21">
        <v>51</v>
      </c>
      <c r="B61" s="51">
        <v>180209120026</v>
      </c>
      <c r="C61" s="52">
        <v>48</v>
      </c>
      <c r="D61" s="45"/>
      <c r="E61" s="54">
        <v>48</v>
      </c>
      <c r="F61" s="67"/>
      <c r="G61" s="74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1:21" ht="25" customHeight="1" thickBot="1" x14ac:dyDescent="0.5">
      <c r="A62" s="21">
        <v>52</v>
      </c>
      <c r="B62" s="51">
        <v>180209120027</v>
      </c>
      <c r="C62" s="52">
        <v>44</v>
      </c>
      <c r="D62" s="45"/>
      <c r="E62" s="54">
        <v>44</v>
      </c>
      <c r="F62" s="67"/>
      <c r="G62" s="74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1" x14ac:dyDescent="0.45">
      <c r="A63" s="21">
        <v>78</v>
      </c>
      <c r="B63" s="75"/>
      <c r="C63" s="75"/>
      <c r="D63" s="75"/>
      <c r="E63" s="75"/>
      <c r="F63" s="75"/>
      <c r="G63" s="75"/>
      <c r="H63"/>
      <c r="I63"/>
      <c r="U63" s="76"/>
    </row>
    <row r="64" spans="1:21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8FE05-1754-449E-A955-07B07460EBF3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55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56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82.142857142857139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82.142857142857139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82.142857142857139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78">
        <v>38</v>
      </c>
      <c r="D11" s="45">
        <f>COUNTIF(C11:C62,"&gt;="&amp;D10)</f>
        <v>46</v>
      </c>
      <c r="E11" s="79">
        <v>38</v>
      </c>
      <c r="F11" s="47">
        <f>COUNTIF(E11:E62,"&gt;="&amp;F10)</f>
        <v>46</v>
      </c>
      <c r="G11" s="48" t="s">
        <v>46</v>
      </c>
      <c r="H11" s="49">
        <v>3</v>
      </c>
      <c r="I11" s="50">
        <v>3</v>
      </c>
      <c r="J11" s="80">
        <v>2</v>
      </c>
      <c r="K11" s="80">
        <v>2</v>
      </c>
      <c r="L11" s="80">
        <v>3</v>
      </c>
      <c r="M11" s="80">
        <v>1</v>
      </c>
      <c r="N11" s="80">
        <v>3</v>
      </c>
      <c r="O11" s="80">
        <v>2</v>
      </c>
      <c r="P11" s="80">
        <v>3</v>
      </c>
      <c r="Q11" s="80">
        <v>3</v>
      </c>
      <c r="R11" s="80">
        <v>3</v>
      </c>
      <c r="S11" s="80">
        <v>3</v>
      </c>
      <c r="T11" s="80">
        <v>1</v>
      </c>
    </row>
    <row r="12" spans="1:21" ht="25" customHeight="1" thickBot="1" x14ac:dyDescent="0.5">
      <c r="A12" s="21">
        <v>2</v>
      </c>
      <c r="B12" s="51">
        <v>180409120002</v>
      </c>
      <c r="C12" s="81">
        <v>33</v>
      </c>
      <c r="D12" s="53">
        <f>(D11/56)*100</f>
        <v>82.142857142857139</v>
      </c>
      <c r="E12" s="82">
        <v>33</v>
      </c>
      <c r="F12" s="55">
        <f>(F11/56)*100</f>
        <v>82.142857142857139</v>
      </c>
      <c r="G12" s="48" t="s">
        <v>47</v>
      </c>
      <c r="H12" s="56">
        <v>3</v>
      </c>
      <c r="I12" s="57">
        <v>3</v>
      </c>
      <c r="J12" s="83">
        <v>2</v>
      </c>
      <c r="K12" s="83">
        <v>3</v>
      </c>
      <c r="L12" s="83">
        <v>3</v>
      </c>
      <c r="M12" s="83">
        <v>1</v>
      </c>
      <c r="N12" s="83">
        <v>3</v>
      </c>
      <c r="O12" s="83">
        <v>3</v>
      </c>
      <c r="P12" s="83">
        <v>3</v>
      </c>
      <c r="Q12" s="83">
        <v>3</v>
      </c>
      <c r="R12" s="83">
        <v>3</v>
      </c>
      <c r="S12" s="83">
        <v>3</v>
      </c>
      <c r="T12" s="83">
        <v>1</v>
      </c>
    </row>
    <row r="13" spans="1:21" ht="25" customHeight="1" thickBot="1" x14ac:dyDescent="0.5">
      <c r="A13" s="21">
        <v>3</v>
      </c>
      <c r="B13" s="51">
        <v>180409120004</v>
      </c>
      <c r="C13" s="81">
        <v>31</v>
      </c>
      <c r="D13" s="45"/>
      <c r="E13" s="82">
        <v>31</v>
      </c>
      <c r="F13" s="58"/>
      <c r="G13" s="48" t="s">
        <v>48</v>
      </c>
      <c r="H13" s="56"/>
      <c r="I13" s="5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1" ht="25" customHeight="1" thickBot="1" x14ac:dyDescent="0.5">
      <c r="A14" s="21">
        <v>4</v>
      </c>
      <c r="B14" s="51">
        <v>180409120005</v>
      </c>
      <c r="C14" s="81">
        <v>38</v>
      </c>
      <c r="D14" s="45"/>
      <c r="E14" s="82">
        <v>38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51">
        <v>180409120006</v>
      </c>
      <c r="C15" s="81">
        <v>35</v>
      </c>
      <c r="D15" s="45"/>
      <c r="E15" s="82">
        <v>35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180409120008</v>
      </c>
      <c r="C16" s="81">
        <v>26</v>
      </c>
      <c r="D16" s="45"/>
      <c r="E16" s="82">
        <v>26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180409120009</v>
      </c>
      <c r="C17" s="81">
        <v>37</v>
      </c>
      <c r="D17" s="45"/>
      <c r="E17" s="82">
        <v>37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3</v>
      </c>
      <c r="J17" s="60">
        <f t="shared" si="0"/>
        <v>2</v>
      </c>
      <c r="K17" s="60">
        <f t="shared" si="0"/>
        <v>2.5</v>
      </c>
      <c r="L17" s="60">
        <f t="shared" si="0"/>
        <v>3</v>
      </c>
      <c r="M17" s="60">
        <f t="shared" si="0"/>
        <v>1</v>
      </c>
      <c r="N17" s="60">
        <f t="shared" si="0"/>
        <v>3</v>
      </c>
      <c r="O17" s="60">
        <f t="shared" si="0"/>
        <v>2.5</v>
      </c>
      <c r="P17" s="60">
        <f t="shared" si="0"/>
        <v>3</v>
      </c>
      <c r="Q17" s="60">
        <f t="shared" si="0"/>
        <v>3</v>
      </c>
      <c r="R17" s="60">
        <f t="shared" si="0"/>
        <v>3</v>
      </c>
      <c r="S17" s="60">
        <f t="shared" si="0"/>
        <v>3</v>
      </c>
      <c r="T17" s="60">
        <f t="shared" si="0"/>
        <v>1</v>
      </c>
    </row>
    <row r="18" spans="1:20" ht="38" customHeight="1" thickBot="1" x14ac:dyDescent="0.5">
      <c r="A18" s="21">
        <v>8</v>
      </c>
      <c r="B18" s="51">
        <v>180409120010</v>
      </c>
      <c r="C18" s="81">
        <v>41</v>
      </c>
      <c r="D18" s="45"/>
      <c r="E18" s="82">
        <v>41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2.1924000000000001</v>
      </c>
      <c r="J18" s="64">
        <f t="shared" si="1"/>
        <v>1.4616</v>
      </c>
      <c r="K18" s="64">
        <f t="shared" si="1"/>
        <v>1.827</v>
      </c>
      <c r="L18" s="64">
        <f t="shared" si="1"/>
        <v>2.1924000000000001</v>
      </c>
      <c r="M18" s="64">
        <f t="shared" si="1"/>
        <v>0.73080000000000001</v>
      </c>
      <c r="N18" s="64">
        <f t="shared" si="1"/>
        <v>2.1924000000000001</v>
      </c>
      <c r="O18" s="64">
        <f t="shared" si="1"/>
        <v>1.827</v>
      </c>
      <c r="P18" s="64">
        <f t="shared" si="1"/>
        <v>2.1924000000000001</v>
      </c>
      <c r="Q18" s="64">
        <f t="shared" si="1"/>
        <v>2.1924000000000001</v>
      </c>
      <c r="R18" s="64">
        <f t="shared" si="1"/>
        <v>2.1924000000000001</v>
      </c>
      <c r="S18" s="64">
        <f t="shared" si="1"/>
        <v>2.1924000000000001</v>
      </c>
      <c r="T18" s="64">
        <f t="shared" si="1"/>
        <v>0.73080000000000001</v>
      </c>
    </row>
    <row r="19" spans="1:20" ht="25" customHeight="1" thickBot="1" x14ac:dyDescent="0.5">
      <c r="A19" s="21">
        <v>9</v>
      </c>
      <c r="B19" s="51">
        <v>180409120011</v>
      </c>
      <c r="C19" s="81">
        <v>26</v>
      </c>
      <c r="D19" s="45"/>
      <c r="E19" s="82">
        <v>26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180409120012</v>
      </c>
      <c r="C20" s="81">
        <v>26</v>
      </c>
      <c r="D20" s="45"/>
      <c r="E20" s="82">
        <v>26</v>
      </c>
      <c r="F20" s="45"/>
    </row>
    <row r="21" spans="1:20" ht="25" customHeight="1" thickBot="1" x14ac:dyDescent="0.5">
      <c r="A21" s="21">
        <v>11</v>
      </c>
      <c r="B21" s="51">
        <v>180409120013</v>
      </c>
      <c r="C21" s="81">
        <v>41</v>
      </c>
      <c r="D21" s="45"/>
      <c r="E21" s="82">
        <v>41</v>
      </c>
      <c r="F21" s="67"/>
    </row>
    <row r="22" spans="1:20" ht="25" customHeight="1" thickBot="1" x14ac:dyDescent="0.5">
      <c r="A22" s="21">
        <v>12</v>
      </c>
      <c r="B22" s="51">
        <v>180409120014</v>
      </c>
      <c r="C22" s="81">
        <v>41</v>
      </c>
      <c r="D22" s="45"/>
      <c r="E22" s="82">
        <v>41</v>
      </c>
      <c r="F22" s="67"/>
    </row>
    <row r="23" spans="1:20" ht="25" customHeight="1" thickBot="1" x14ac:dyDescent="0.5">
      <c r="A23" s="21">
        <v>13</v>
      </c>
      <c r="B23" s="51">
        <v>180409120015</v>
      </c>
      <c r="C23" s="81">
        <v>41</v>
      </c>
      <c r="D23" s="45"/>
      <c r="E23" s="82">
        <v>41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180409120018</v>
      </c>
      <c r="C24" s="81">
        <v>36</v>
      </c>
      <c r="D24" s="45"/>
      <c r="E24" s="82">
        <v>36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180409120019</v>
      </c>
      <c r="C25" s="81">
        <v>4</v>
      </c>
      <c r="D25" s="45"/>
      <c r="E25" s="82">
        <v>4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180409120020</v>
      </c>
      <c r="C26" s="81">
        <v>39</v>
      </c>
      <c r="D26" s="45"/>
      <c r="E26" s="82">
        <v>39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180409120021</v>
      </c>
      <c r="C27" s="81">
        <v>39</v>
      </c>
      <c r="D27" s="45"/>
      <c r="E27" s="82">
        <v>39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180409120022</v>
      </c>
      <c r="C28" s="81">
        <v>37</v>
      </c>
      <c r="D28" s="72"/>
      <c r="E28" s="82">
        <v>37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180409120023</v>
      </c>
      <c r="C29" s="81">
        <v>33</v>
      </c>
      <c r="D29" s="45"/>
      <c r="E29" s="82">
        <v>33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180409120024</v>
      </c>
      <c r="C30" s="81">
        <v>38</v>
      </c>
      <c r="D30" s="45"/>
      <c r="E30" s="82">
        <v>38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180409120025</v>
      </c>
      <c r="C31" s="81">
        <v>36</v>
      </c>
      <c r="D31" s="45"/>
      <c r="E31" s="82">
        <v>36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180409120027</v>
      </c>
      <c r="C32" s="81">
        <v>37</v>
      </c>
      <c r="D32" s="45"/>
      <c r="E32" s="82">
        <v>37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180409120028</v>
      </c>
      <c r="C33" s="81">
        <v>38</v>
      </c>
      <c r="D33" s="45"/>
      <c r="E33" s="82">
        <v>38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180409120030</v>
      </c>
      <c r="C34" s="81">
        <v>4</v>
      </c>
      <c r="D34" s="45"/>
      <c r="E34" s="82">
        <v>4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180409120032</v>
      </c>
      <c r="C35" s="81">
        <v>31</v>
      </c>
      <c r="D35" s="45"/>
      <c r="E35" s="82">
        <v>31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180409120033</v>
      </c>
      <c r="C36" s="81">
        <v>33</v>
      </c>
      <c r="D36" s="45"/>
      <c r="E36" s="82">
        <v>33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180409120035</v>
      </c>
      <c r="C37" s="81">
        <v>13</v>
      </c>
      <c r="D37" s="45"/>
      <c r="E37" s="82">
        <v>13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51">
        <v>180409120037</v>
      </c>
      <c r="C38" s="81">
        <v>38</v>
      </c>
      <c r="D38" s="45"/>
      <c r="E38" s="82">
        <v>38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51">
        <v>180409120041</v>
      </c>
      <c r="C39" s="81">
        <v>41</v>
      </c>
      <c r="D39" s="45"/>
      <c r="E39" s="82">
        <v>41</v>
      </c>
      <c r="F39" s="67"/>
    </row>
    <row r="40" spans="1:21" ht="25" customHeight="1" thickBot="1" x14ac:dyDescent="0.5">
      <c r="A40" s="21">
        <v>30</v>
      </c>
      <c r="B40" s="51">
        <v>180209120001</v>
      </c>
      <c r="C40" s="81">
        <v>38</v>
      </c>
      <c r="D40" s="45"/>
      <c r="E40" s="82">
        <v>38</v>
      </c>
      <c r="F40" s="67"/>
    </row>
    <row r="41" spans="1:21" ht="25" customHeight="1" thickBot="1" x14ac:dyDescent="0.5">
      <c r="A41" s="21">
        <v>31</v>
      </c>
      <c r="B41" s="51">
        <v>180209120002</v>
      </c>
      <c r="C41" s="81">
        <v>42</v>
      </c>
      <c r="D41" s="45"/>
      <c r="E41" s="82">
        <v>42</v>
      </c>
      <c r="F41" s="67"/>
      <c r="G41" s="7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1" ht="25" customHeight="1" thickBot="1" x14ac:dyDescent="0.5">
      <c r="A42" s="21">
        <v>32</v>
      </c>
      <c r="B42" s="51">
        <v>180209120003</v>
      </c>
      <c r="C42" s="81">
        <v>45</v>
      </c>
      <c r="D42" s="45"/>
      <c r="E42" s="82">
        <v>45</v>
      </c>
      <c r="F42" s="67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1" ht="25" customHeight="1" thickBot="1" x14ac:dyDescent="0.5">
      <c r="A43" s="21">
        <v>33</v>
      </c>
      <c r="B43" s="51">
        <v>180209120004</v>
      </c>
      <c r="C43" s="81">
        <v>38</v>
      </c>
      <c r="D43" s="45"/>
      <c r="E43" s="82">
        <v>38</v>
      </c>
      <c r="F43" s="67"/>
      <c r="G43" s="7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1" ht="25" customHeight="1" thickBot="1" x14ac:dyDescent="0.5">
      <c r="A44" s="21">
        <v>34</v>
      </c>
      <c r="B44" s="51">
        <v>180209120005</v>
      </c>
      <c r="C44" s="81">
        <v>43</v>
      </c>
      <c r="D44" s="45"/>
      <c r="E44" s="82">
        <v>43</v>
      </c>
      <c r="F44" s="67"/>
      <c r="G44" s="7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25" customHeight="1" thickBot="1" x14ac:dyDescent="0.5">
      <c r="A45" s="21">
        <v>35</v>
      </c>
      <c r="B45" s="51">
        <v>180209120006</v>
      </c>
      <c r="C45" s="81">
        <v>38</v>
      </c>
      <c r="D45" s="45"/>
      <c r="E45" s="82">
        <v>38</v>
      </c>
      <c r="F45" s="67"/>
      <c r="G45" s="7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ht="25" customHeight="1" thickBot="1" x14ac:dyDescent="0.5">
      <c r="A46" s="21">
        <v>36</v>
      </c>
      <c r="B46" s="51">
        <v>180209120007</v>
      </c>
      <c r="C46" s="81">
        <v>43</v>
      </c>
      <c r="D46" s="45"/>
      <c r="E46" s="82">
        <v>43</v>
      </c>
      <c r="F46" s="67"/>
      <c r="G46" s="7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1" ht="25" customHeight="1" thickBot="1" x14ac:dyDescent="0.5">
      <c r="A47" s="21">
        <v>37</v>
      </c>
      <c r="B47" s="51">
        <v>180209120008</v>
      </c>
      <c r="C47" s="81">
        <v>33</v>
      </c>
      <c r="D47" s="45"/>
      <c r="E47" s="82">
        <v>33</v>
      </c>
      <c r="F47" s="67"/>
      <c r="G47" s="74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1" ht="25" customHeight="1" thickBot="1" x14ac:dyDescent="0.5">
      <c r="A48" s="21">
        <v>38</v>
      </c>
      <c r="B48" s="51">
        <v>180209120009</v>
      </c>
      <c r="C48" s="81">
        <v>46</v>
      </c>
      <c r="D48" s="45"/>
      <c r="E48" s="82">
        <v>46</v>
      </c>
      <c r="F48" s="67"/>
      <c r="G48" s="7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1" ht="25" customHeight="1" thickBot="1" x14ac:dyDescent="0.5">
      <c r="A49" s="21">
        <v>39</v>
      </c>
      <c r="B49" s="51">
        <v>180209120010</v>
      </c>
      <c r="C49" s="81">
        <v>35</v>
      </c>
      <c r="D49" s="45"/>
      <c r="E49" s="82">
        <v>35</v>
      </c>
      <c r="F49" s="67"/>
      <c r="G49" s="7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1:21" ht="25" customHeight="1" thickBot="1" x14ac:dyDescent="0.5">
      <c r="A50" s="21">
        <v>40</v>
      </c>
      <c r="B50" s="51">
        <v>180209120011</v>
      </c>
      <c r="C50" s="81">
        <v>43</v>
      </c>
      <c r="D50" s="45"/>
      <c r="E50" s="82">
        <v>43</v>
      </c>
      <c r="F50" s="67"/>
      <c r="G50" s="74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1" ht="25" customHeight="1" thickBot="1" x14ac:dyDescent="0.5">
      <c r="A51" s="21">
        <v>41</v>
      </c>
      <c r="B51" s="51">
        <v>180209120012</v>
      </c>
      <c r="C51" s="81">
        <v>42</v>
      </c>
      <c r="D51" s="45"/>
      <c r="E51" s="82">
        <v>42</v>
      </c>
      <c r="F51" s="67"/>
      <c r="G51" s="74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1" ht="25" customHeight="1" thickBot="1" x14ac:dyDescent="0.5">
      <c r="A52" s="21">
        <v>42</v>
      </c>
      <c r="B52" s="51">
        <v>180209120013</v>
      </c>
      <c r="C52" s="81">
        <v>43</v>
      </c>
      <c r="D52" s="45"/>
      <c r="E52" s="82">
        <v>43</v>
      </c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1" ht="25" customHeight="1" thickBot="1" x14ac:dyDescent="0.5">
      <c r="A53" s="21">
        <v>43</v>
      </c>
      <c r="B53" s="51">
        <v>180209120014</v>
      </c>
      <c r="C53" s="81">
        <v>35</v>
      </c>
      <c r="D53" s="45"/>
      <c r="E53" s="82">
        <v>35</v>
      </c>
      <c r="F53" s="67"/>
    </row>
    <row r="54" spans="1:21" ht="25" customHeight="1" thickBot="1" x14ac:dyDescent="0.5">
      <c r="A54" s="21">
        <v>44</v>
      </c>
      <c r="B54" s="51">
        <v>180209120015</v>
      </c>
      <c r="C54" s="81">
        <v>42</v>
      </c>
      <c r="D54" s="45"/>
      <c r="E54" s="82">
        <v>42</v>
      </c>
      <c r="F54" s="67"/>
    </row>
    <row r="55" spans="1:21" ht="25" customHeight="1" thickBot="1" x14ac:dyDescent="0.5">
      <c r="A55" s="21">
        <v>45</v>
      </c>
      <c r="B55" s="51">
        <v>180209120016</v>
      </c>
      <c r="C55" s="81">
        <v>40</v>
      </c>
      <c r="D55" s="72"/>
      <c r="E55" s="82">
        <v>40</v>
      </c>
      <c r="F55" s="73"/>
      <c r="G55" s="74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1:21" ht="25" customHeight="1" thickBot="1" x14ac:dyDescent="0.5">
      <c r="A56" s="21">
        <v>46</v>
      </c>
      <c r="B56" s="51">
        <v>180209120017</v>
      </c>
      <c r="C56" s="81">
        <v>33</v>
      </c>
      <c r="D56" s="72"/>
      <c r="E56" s="82">
        <v>33</v>
      </c>
      <c r="F56" s="73"/>
      <c r="G56" s="74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1:21" ht="25" customHeight="1" thickBot="1" x14ac:dyDescent="0.5">
      <c r="A57" s="21">
        <v>47</v>
      </c>
      <c r="B57" s="51">
        <v>180209120018</v>
      </c>
      <c r="C57" s="81">
        <v>35</v>
      </c>
      <c r="D57" s="45"/>
      <c r="E57" s="82">
        <v>35</v>
      </c>
      <c r="F57" s="67"/>
      <c r="G57" s="74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1" ht="25" customHeight="1" thickBot="1" x14ac:dyDescent="0.5">
      <c r="A58" s="21">
        <v>48</v>
      </c>
      <c r="B58" s="51">
        <v>180209120019</v>
      </c>
      <c r="C58" s="81">
        <v>33</v>
      </c>
      <c r="D58" s="45"/>
      <c r="E58" s="82">
        <v>33</v>
      </c>
      <c r="F58" s="67"/>
      <c r="G58" s="74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1" ht="25" customHeight="1" thickBot="1" x14ac:dyDescent="0.5">
      <c r="A59" s="21">
        <v>49</v>
      </c>
      <c r="B59" s="51">
        <v>180209120020</v>
      </c>
      <c r="C59" s="81">
        <v>43</v>
      </c>
      <c r="D59" s="45"/>
      <c r="E59" s="82">
        <v>43</v>
      </c>
      <c r="F59" s="67"/>
      <c r="G59" s="74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1:21" ht="25" customHeight="1" thickBot="1" x14ac:dyDescent="0.5">
      <c r="A60" s="21">
        <v>50</v>
      </c>
      <c r="B60" s="51">
        <v>180209120021</v>
      </c>
      <c r="C60" s="81">
        <v>40</v>
      </c>
      <c r="D60" s="45"/>
      <c r="E60" s="82">
        <v>40</v>
      </c>
      <c r="F60" s="67"/>
      <c r="G60" s="74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1" ht="25" customHeight="1" thickBot="1" x14ac:dyDescent="0.5">
      <c r="A61" s="21">
        <v>51</v>
      </c>
      <c r="B61" s="51">
        <v>180209120022</v>
      </c>
      <c r="C61" s="81">
        <v>43</v>
      </c>
      <c r="D61" s="45"/>
      <c r="E61" s="82">
        <v>43</v>
      </c>
      <c r="F61" s="67"/>
      <c r="G61" s="74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1:21" ht="25" customHeight="1" thickBot="1" x14ac:dyDescent="0.5">
      <c r="A62" s="21">
        <v>52</v>
      </c>
      <c r="B62" s="51">
        <v>180209120023</v>
      </c>
      <c r="C62" s="81">
        <v>41</v>
      </c>
      <c r="D62" s="45"/>
      <c r="E62" s="82">
        <v>41</v>
      </c>
      <c r="F62" s="67"/>
      <c r="G62" s="74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1" ht="19" thickBot="1" x14ac:dyDescent="0.5">
      <c r="A63" s="21">
        <v>53</v>
      </c>
      <c r="B63" s="51">
        <v>180209120024</v>
      </c>
      <c r="C63" s="81">
        <v>33</v>
      </c>
      <c r="D63" s="75"/>
      <c r="E63" s="82">
        <v>33</v>
      </c>
      <c r="F63" s="75"/>
      <c r="G63" s="75"/>
      <c r="H63"/>
      <c r="I63"/>
      <c r="U63" s="76"/>
    </row>
    <row r="64" spans="1:21" ht="19" thickBot="1" x14ac:dyDescent="0.5">
      <c r="A64" s="21">
        <v>54</v>
      </c>
      <c r="B64" s="51">
        <v>180209120025</v>
      </c>
      <c r="C64" s="81">
        <v>45</v>
      </c>
      <c r="D64" s="77"/>
      <c r="E64" s="82">
        <v>45</v>
      </c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ht="19" thickBot="1" x14ac:dyDescent="0.5">
      <c r="A65" s="21">
        <v>55</v>
      </c>
      <c r="B65" s="51">
        <v>180209120026</v>
      </c>
      <c r="C65" s="81">
        <v>46</v>
      </c>
      <c r="D65" s="75"/>
      <c r="E65" s="82">
        <v>46</v>
      </c>
      <c r="F65" s="75"/>
      <c r="G65" s="75"/>
      <c r="H65"/>
      <c r="I65"/>
    </row>
    <row r="66" spans="1:21" ht="19" thickBot="1" x14ac:dyDescent="0.5">
      <c r="A66" s="21">
        <v>56</v>
      </c>
      <c r="B66" s="51">
        <v>180209120027</v>
      </c>
      <c r="C66" s="81">
        <v>33</v>
      </c>
      <c r="D66" s="75"/>
      <c r="E66" s="82">
        <v>33</v>
      </c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37852-37A6-4E7A-BF96-F654004E1250}">
  <dimension ref="A1:U8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57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58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95.833333333333343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70.833333333333343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83.333333333333343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78">
        <v>34</v>
      </c>
      <c r="D11" s="45">
        <f>COUNTIF(C11:C58,"&gt;="&amp;D10)</f>
        <v>46</v>
      </c>
      <c r="E11" s="79">
        <v>32</v>
      </c>
      <c r="F11" s="47">
        <f>COUNTIF(E11:E58,"&gt;="&amp;F10)</f>
        <v>34</v>
      </c>
      <c r="G11" s="48" t="s">
        <v>46</v>
      </c>
      <c r="H11" s="49">
        <v>3</v>
      </c>
      <c r="I11" s="50">
        <v>2</v>
      </c>
      <c r="J11" s="80">
        <v>3</v>
      </c>
      <c r="K11" s="80">
        <v>3</v>
      </c>
      <c r="L11" s="80">
        <v>3</v>
      </c>
      <c r="M11" s="80">
        <v>1</v>
      </c>
      <c r="N11" s="80">
        <v>1</v>
      </c>
      <c r="O11" s="80">
        <v>1</v>
      </c>
      <c r="P11" s="80">
        <v>3</v>
      </c>
      <c r="Q11" s="80">
        <v>3</v>
      </c>
      <c r="R11" s="80">
        <v>2</v>
      </c>
      <c r="S11" s="80">
        <v>3</v>
      </c>
      <c r="T11" s="80">
        <v>2</v>
      </c>
    </row>
    <row r="12" spans="1:21" ht="25" customHeight="1" thickBot="1" x14ac:dyDescent="0.5">
      <c r="A12" s="21">
        <v>2</v>
      </c>
      <c r="B12" s="51">
        <v>180409120002</v>
      </c>
      <c r="C12" s="81">
        <v>36</v>
      </c>
      <c r="D12" s="53">
        <f>(D11/48)*100</f>
        <v>95.833333333333343</v>
      </c>
      <c r="E12" s="82">
        <v>30</v>
      </c>
      <c r="F12" s="55">
        <f>(F11/48)*100</f>
        <v>70.833333333333343</v>
      </c>
      <c r="G12" s="48" t="s">
        <v>47</v>
      </c>
      <c r="H12" s="56">
        <v>3</v>
      </c>
      <c r="I12" s="57">
        <v>1</v>
      </c>
      <c r="J12" s="83">
        <v>3</v>
      </c>
      <c r="K12" s="83">
        <v>3</v>
      </c>
      <c r="L12" s="83">
        <v>3</v>
      </c>
      <c r="M12" s="83">
        <v>2</v>
      </c>
      <c r="N12" s="83">
        <v>2</v>
      </c>
      <c r="O12" s="83">
        <v>1</v>
      </c>
      <c r="P12" s="83">
        <v>3</v>
      </c>
      <c r="Q12" s="83">
        <v>3</v>
      </c>
      <c r="R12" s="83">
        <v>2</v>
      </c>
      <c r="S12" s="83">
        <v>2</v>
      </c>
      <c r="T12" s="83">
        <v>2</v>
      </c>
    </row>
    <row r="13" spans="1:21" ht="25" customHeight="1" thickBot="1" x14ac:dyDescent="0.5">
      <c r="A13" s="21">
        <v>3</v>
      </c>
      <c r="B13" s="51">
        <v>180409120004</v>
      </c>
      <c r="C13" s="81">
        <v>43</v>
      </c>
      <c r="D13" s="45"/>
      <c r="E13" s="82">
        <v>28</v>
      </c>
      <c r="F13" s="58"/>
      <c r="G13" s="48" t="s">
        <v>48</v>
      </c>
      <c r="H13" s="56">
        <v>3</v>
      </c>
      <c r="I13" s="57">
        <v>1</v>
      </c>
      <c r="J13" s="83">
        <v>3</v>
      </c>
      <c r="K13" s="83">
        <v>3</v>
      </c>
      <c r="L13" s="83">
        <v>3</v>
      </c>
      <c r="M13" s="83">
        <v>2</v>
      </c>
      <c r="N13" s="83">
        <v>2</v>
      </c>
      <c r="O13" s="83">
        <v>1</v>
      </c>
      <c r="P13" s="83">
        <v>3</v>
      </c>
      <c r="Q13" s="83">
        <v>2</v>
      </c>
      <c r="R13" s="83">
        <v>2</v>
      </c>
      <c r="S13" s="83">
        <v>2</v>
      </c>
      <c r="T13" s="83">
        <v>2</v>
      </c>
    </row>
    <row r="14" spans="1:21" ht="25" customHeight="1" thickBot="1" x14ac:dyDescent="0.5">
      <c r="A14" s="21">
        <v>4</v>
      </c>
      <c r="B14" s="51">
        <v>180409120005</v>
      </c>
      <c r="C14" s="81">
        <v>44</v>
      </c>
      <c r="D14" s="45"/>
      <c r="E14" s="82">
        <v>32</v>
      </c>
      <c r="F14" s="58"/>
      <c r="G14" s="59"/>
      <c r="H14" s="56">
        <v>3</v>
      </c>
      <c r="I14" s="57">
        <v>2</v>
      </c>
      <c r="J14" s="83">
        <v>3</v>
      </c>
      <c r="K14" s="83">
        <v>3</v>
      </c>
      <c r="L14" s="83">
        <v>3</v>
      </c>
      <c r="M14" s="83">
        <v>3</v>
      </c>
      <c r="N14" s="83">
        <v>2</v>
      </c>
      <c r="O14" s="83">
        <v>2</v>
      </c>
      <c r="P14" s="83">
        <v>3</v>
      </c>
      <c r="Q14" s="83">
        <v>2</v>
      </c>
      <c r="R14" s="83">
        <v>2</v>
      </c>
      <c r="S14" s="83">
        <v>2</v>
      </c>
      <c r="T14" s="83">
        <v>1</v>
      </c>
    </row>
    <row r="15" spans="1:21" ht="25" customHeight="1" thickBot="1" x14ac:dyDescent="0.5">
      <c r="A15" s="21">
        <v>5</v>
      </c>
      <c r="B15" s="51">
        <v>180409120006</v>
      </c>
      <c r="C15" s="81">
        <v>34</v>
      </c>
      <c r="D15" s="45"/>
      <c r="E15" s="82">
        <v>31</v>
      </c>
      <c r="F15" s="58"/>
      <c r="G15" s="59"/>
      <c r="H15" s="56">
        <v>3</v>
      </c>
      <c r="I15" s="57">
        <v>2</v>
      </c>
      <c r="J15" s="83">
        <v>3</v>
      </c>
      <c r="K15" s="83">
        <v>3</v>
      </c>
      <c r="L15" s="83">
        <v>3</v>
      </c>
      <c r="M15" s="83">
        <v>3</v>
      </c>
      <c r="N15" s="83">
        <v>2</v>
      </c>
      <c r="O15" s="83">
        <v>2</v>
      </c>
      <c r="P15" s="83">
        <v>3</v>
      </c>
      <c r="Q15" s="83">
        <v>2</v>
      </c>
      <c r="R15" s="83">
        <v>2</v>
      </c>
      <c r="S15" s="83">
        <v>3</v>
      </c>
      <c r="T15" s="83">
        <v>1</v>
      </c>
    </row>
    <row r="16" spans="1:21" ht="25" customHeight="1" thickBot="1" x14ac:dyDescent="0.5">
      <c r="A16" s="21">
        <v>6</v>
      </c>
      <c r="B16" s="51">
        <v>180409120008</v>
      </c>
      <c r="C16" s="81">
        <v>13</v>
      </c>
      <c r="D16" s="45"/>
      <c r="E16" s="82">
        <v>29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180409120009</v>
      </c>
      <c r="C17" s="81">
        <v>49</v>
      </c>
      <c r="D17" s="45"/>
      <c r="E17" s="82">
        <v>41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1.6</v>
      </c>
      <c r="J17" s="60">
        <f t="shared" si="0"/>
        <v>3</v>
      </c>
      <c r="K17" s="60">
        <f t="shared" si="0"/>
        <v>3</v>
      </c>
      <c r="L17" s="60">
        <f t="shared" si="0"/>
        <v>3</v>
      </c>
      <c r="M17" s="60">
        <f t="shared" si="0"/>
        <v>2.2000000000000002</v>
      </c>
      <c r="N17" s="60">
        <f t="shared" si="0"/>
        <v>1.8</v>
      </c>
      <c r="O17" s="60">
        <f t="shared" si="0"/>
        <v>1.4</v>
      </c>
      <c r="P17" s="60">
        <f t="shared" si="0"/>
        <v>3</v>
      </c>
      <c r="Q17" s="60">
        <f t="shared" si="0"/>
        <v>2.4</v>
      </c>
      <c r="R17" s="60">
        <f t="shared" si="0"/>
        <v>2</v>
      </c>
      <c r="S17" s="60">
        <f t="shared" si="0"/>
        <v>2.4</v>
      </c>
      <c r="T17" s="60">
        <f t="shared" si="0"/>
        <v>1.6</v>
      </c>
    </row>
    <row r="18" spans="1:20" ht="38" customHeight="1" thickBot="1" x14ac:dyDescent="0.5">
      <c r="A18" s="21">
        <v>8</v>
      </c>
      <c r="B18" s="51">
        <v>180409120010</v>
      </c>
      <c r="C18" s="81">
        <v>49</v>
      </c>
      <c r="D18" s="45"/>
      <c r="E18" s="82">
        <v>35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1.1692799999999999</v>
      </c>
      <c r="J18" s="64">
        <f t="shared" si="1"/>
        <v>2.1924000000000001</v>
      </c>
      <c r="K18" s="64">
        <f t="shared" si="1"/>
        <v>2.1924000000000001</v>
      </c>
      <c r="L18" s="64">
        <f t="shared" si="1"/>
        <v>2.1924000000000001</v>
      </c>
      <c r="M18" s="64">
        <f t="shared" si="1"/>
        <v>1.6077600000000001</v>
      </c>
      <c r="N18" s="64">
        <f t="shared" si="1"/>
        <v>1.3154400000000002</v>
      </c>
      <c r="O18" s="64">
        <f t="shared" si="1"/>
        <v>1.02312</v>
      </c>
      <c r="P18" s="64">
        <f t="shared" si="1"/>
        <v>2.1924000000000001</v>
      </c>
      <c r="Q18" s="64">
        <f t="shared" si="1"/>
        <v>1.7539199999999999</v>
      </c>
      <c r="R18" s="64">
        <f t="shared" si="1"/>
        <v>1.4616</v>
      </c>
      <c r="S18" s="64">
        <f t="shared" si="1"/>
        <v>1.7539199999999999</v>
      </c>
      <c r="T18" s="64">
        <f t="shared" si="1"/>
        <v>1.1692799999999999</v>
      </c>
    </row>
    <row r="19" spans="1:20" ht="25" customHeight="1" thickBot="1" x14ac:dyDescent="0.5">
      <c r="A19" s="21">
        <v>9</v>
      </c>
      <c r="B19" s="51">
        <v>180409120011</v>
      </c>
      <c r="C19" s="81">
        <v>10</v>
      </c>
      <c r="D19" s="45"/>
      <c r="E19" s="82">
        <v>7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180409120012</v>
      </c>
      <c r="C20" s="81">
        <v>44</v>
      </c>
      <c r="D20" s="45"/>
      <c r="E20" s="82">
        <v>23</v>
      </c>
      <c r="F20" s="45"/>
    </row>
    <row r="21" spans="1:20" ht="25" customHeight="1" thickBot="1" x14ac:dyDescent="0.5">
      <c r="A21" s="21">
        <v>11</v>
      </c>
      <c r="B21" s="51">
        <v>180409120013</v>
      </c>
      <c r="C21" s="81">
        <v>48</v>
      </c>
      <c r="D21" s="45"/>
      <c r="E21" s="82">
        <v>36</v>
      </c>
      <c r="F21" s="67"/>
    </row>
    <row r="22" spans="1:20" ht="25" customHeight="1" thickBot="1" x14ac:dyDescent="0.5">
      <c r="A22" s="21">
        <v>12</v>
      </c>
      <c r="B22" s="51">
        <v>180409120014</v>
      </c>
      <c r="C22" s="81">
        <v>46</v>
      </c>
      <c r="D22" s="45"/>
      <c r="E22" s="82">
        <v>22</v>
      </c>
      <c r="F22" s="67"/>
    </row>
    <row r="23" spans="1:20" ht="25" customHeight="1" thickBot="1" x14ac:dyDescent="0.5">
      <c r="A23" s="21">
        <v>13</v>
      </c>
      <c r="B23" s="51">
        <v>180409120015</v>
      </c>
      <c r="C23" s="81">
        <v>50</v>
      </c>
      <c r="D23" s="45"/>
      <c r="E23" s="82">
        <v>38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180409120018</v>
      </c>
      <c r="C24" s="81">
        <v>45</v>
      </c>
      <c r="D24" s="45"/>
      <c r="E24" s="82">
        <v>38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180409120020</v>
      </c>
      <c r="C25" s="81">
        <v>40</v>
      </c>
      <c r="D25" s="45"/>
      <c r="E25" s="82">
        <v>37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180409120021</v>
      </c>
      <c r="C26" s="81">
        <v>44</v>
      </c>
      <c r="D26" s="45"/>
      <c r="E26" s="82">
        <v>16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180409120022</v>
      </c>
      <c r="C27" s="81">
        <v>44</v>
      </c>
      <c r="D27" s="45"/>
      <c r="E27" s="82">
        <v>20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180409120023</v>
      </c>
      <c r="C28" s="81">
        <v>44</v>
      </c>
      <c r="D28" s="72"/>
      <c r="E28" s="82">
        <v>32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180409120024</v>
      </c>
      <c r="C29" s="81">
        <v>43</v>
      </c>
      <c r="D29" s="45"/>
      <c r="E29" s="82">
        <v>27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180409120025</v>
      </c>
      <c r="C30" s="81">
        <v>44</v>
      </c>
      <c r="D30" s="45"/>
      <c r="E30" s="82">
        <v>27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180409120027</v>
      </c>
      <c r="C31" s="81">
        <v>39</v>
      </c>
      <c r="D31" s="45"/>
      <c r="E31" s="82">
        <v>19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180409120028</v>
      </c>
      <c r="C32" s="81">
        <v>36</v>
      </c>
      <c r="D32" s="45"/>
      <c r="E32" s="82">
        <v>42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180409120032</v>
      </c>
      <c r="C33" s="81">
        <v>28</v>
      </c>
      <c r="D33" s="45"/>
      <c r="E33" s="82">
        <v>22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180409120033</v>
      </c>
      <c r="C34" s="81">
        <v>36</v>
      </c>
      <c r="D34" s="45"/>
      <c r="E34" s="82">
        <v>19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180409120037</v>
      </c>
      <c r="C35" s="81">
        <v>46</v>
      </c>
      <c r="D35" s="45"/>
      <c r="E35" s="82">
        <v>15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180409120041</v>
      </c>
      <c r="C36" s="81">
        <v>48</v>
      </c>
      <c r="D36" s="45"/>
      <c r="E36" s="82">
        <v>28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180209120001</v>
      </c>
      <c r="C37" s="81">
        <v>43</v>
      </c>
      <c r="D37" s="45"/>
      <c r="E37" s="82">
        <v>40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25" customHeight="1" thickBot="1" x14ac:dyDescent="0.5">
      <c r="A38" s="21">
        <v>28</v>
      </c>
      <c r="B38" s="51">
        <v>180209120002</v>
      </c>
      <c r="C38" s="81">
        <v>44</v>
      </c>
      <c r="D38" s="45"/>
      <c r="E38" s="82">
        <v>42</v>
      </c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thickBot="1" x14ac:dyDescent="0.5">
      <c r="A39" s="21">
        <v>29</v>
      </c>
      <c r="B39" s="51">
        <v>180209120003</v>
      </c>
      <c r="C39" s="81">
        <v>31</v>
      </c>
      <c r="D39" s="45"/>
      <c r="E39" s="82">
        <v>33</v>
      </c>
      <c r="F39" s="67"/>
    </row>
    <row r="40" spans="1:21" ht="25" customHeight="1" thickBot="1" x14ac:dyDescent="0.5">
      <c r="A40" s="21">
        <v>30</v>
      </c>
      <c r="B40" s="51">
        <v>180209120004</v>
      </c>
      <c r="C40" s="81">
        <v>38</v>
      </c>
      <c r="D40" s="45"/>
      <c r="E40" s="82">
        <v>38</v>
      </c>
      <c r="F40" s="67"/>
    </row>
    <row r="41" spans="1:21" ht="25" customHeight="1" thickBot="1" x14ac:dyDescent="0.5">
      <c r="A41" s="21">
        <v>31</v>
      </c>
      <c r="B41" s="51">
        <v>180209120005</v>
      </c>
      <c r="C41" s="81">
        <v>34</v>
      </c>
      <c r="D41" s="45"/>
      <c r="E41" s="82">
        <v>33</v>
      </c>
      <c r="F41" s="67"/>
      <c r="G41" s="7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1" ht="25" customHeight="1" thickBot="1" x14ac:dyDescent="0.5">
      <c r="A42" s="21">
        <v>32</v>
      </c>
      <c r="B42" s="51">
        <v>180209120006</v>
      </c>
      <c r="C42" s="81">
        <v>38</v>
      </c>
      <c r="D42" s="45"/>
      <c r="E42" s="82">
        <v>31</v>
      </c>
      <c r="F42" s="67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1" ht="25" customHeight="1" thickBot="1" x14ac:dyDescent="0.5">
      <c r="A43" s="21">
        <v>33</v>
      </c>
      <c r="B43" s="51">
        <v>180209120007</v>
      </c>
      <c r="C43" s="81">
        <v>35</v>
      </c>
      <c r="D43" s="45"/>
      <c r="E43" s="82">
        <v>43</v>
      </c>
      <c r="F43" s="67"/>
      <c r="G43" s="7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21" ht="25" customHeight="1" thickBot="1" x14ac:dyDescent="0.5">
      <c r="A44" s="21">
        <v>34</v>
      </c>
      <c r="B44" s="51">
        <v>180209120008</v>
      </c>
      <c r="C44" s="81">
        <v>33</v>
      </c>
      <c r="D44" s="45"/>
      <c r="E44" s="82">
        <v>20</v>
      </c>
      <c r="F44" s="67"/>
      <c r="G44" s="7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25" customHeight="1" thickBot="1" x14ac:dyDescent="0.5">
      <c r="A45" s="21">
        <v>35</v>
      </c>
      <c r="B45" s="51">
        <v>180209120009</v>
      </c>
      <c r="C45" s="81">
        <v>46</v>
      </c>
      <c r="D45" s="45"/>
      <c r="E45" s="82">
        <v>42</v>
      </c>
      <c r="F45" s="67"/>
      <c r="G45" s="7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ht="25" customHeight="1" thickBot="1" x14ac:dyDescent="0.5">
      <c r="A46" s="21">
        <v>36</v>
      </c>
      <c r="B46" s="51">
        <v>180209120010</v>
      </c>
      <c r="C46" s="81">
        <v>39</v>
      </c>
      <c r="D46" s="45"/>
      <c r="E46" s="82">
        <v>40</v>
      </c>
      <c r="F46" s="67"/>
      <c r="G46" s="7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1" ht="25" customHeight="1" thickBot="1" x14ac:dyDescent="0.5">
      <c r="A47" s="21">
        <v>37</v>
      </c>
      <c r="B47" s="51">
        <v>180209120011</v>
      </c>
      <c r="C47" s="81">
        <v>41</v>
      </c>
      <c r="D47" s="45"/>
      <c r="E47" s="82">
        <v>45</v>
      </c>
      <c r="F47" s="67"/>
      <c r="G47" s="74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1" ht="25" customHeight="1" thickBot="1" x14ac:dyDescent="0.5">
      <c r="A48" s="21">
        <v>38</v>
      </c>
      <c r="B48" s="51">
        <v>180209120012</v>
      </c>
      <c r="C48" s="81">
        <v>45</v>
      </c>
      <c r="D48" s="45"/>
      <c r="E48" s="82">
        <v>40</v>
      </c>
      <c r="F48" s="67"/>
      <c r="G48" s="7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1" ht="25" customHeight="1" thickBot="1" x14ac:dyDescent="0.5">
      <c r="A49" s="21">
        <v>39</v>
      </c>
      <c r="B49" s="51">
        <v>180209120013</v>
      </c>
      <c r="C49" s="81">
        <v>38</v>
      </c>
      <c r="D49" s="45"/>
      <c r="E49" s="82">
        <v>34</v>
      </c>
      <c r="F49" s="67"/>
      <c r="G49" s="7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1:21" ht="25" customHeight="1" thickBot="1" x14ac:dyDescent="0.5">
      <c r="A50" s="21">
        <v>40</v>
      </c>
      <c r="B50" s="51">
        <v>180209120014</v>
      </c>
      <c r="C50" s="81">
        <v>31</v>
      </c>
      <c r="D50" s="45"/>
      <c r="E50" s="82">
        <v>43</v>
      </c>
      <c r="F50" s="67"/>
      <c r="G50" s="74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1" ht="25" customHeight="1" thickBot="1" x14ac:dyDescent="0.5">
      <c r="A51" s="21">
        <v>41</v>
      </c>
      <c r="B51" s="51">
        <v>180209120015</v>
      </c>
      <c r="C51" s="81">
        <v>43</v>
      </c>
      <c r="D51" s="45"/>
      <c r="E51" s="82">
        <v>44</v>
      </c>
      <c r="F51" s="67"/>
      <c r="G51" s="74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1" ht="25" customHeight="1" thickBot="1" x14ac:dyDescent="0.5">
      <c r="A52" s="21">
        <v>42</v>
      </c>
      <c r="B52" s="51">
        <v>180209120016</v>
      </c>
      <c r="C52" s="81">
        <v>40</v>
      </c>
      <c r="D52" s="45"/>
      <c r="E52" s="82">
        <v>38</v>
      </c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1" ht="25" customHeight="1" thickBot="1" x14ac:dyDescent="0.5">
      <c r="A53" s="21">
        <v>43</v>
      </c>
      <c r="B53" s="51">
        <v>180209120018</v>
      </c>
      <c r="C53" s="81">
        <v>33</v>
      </c>
      <c r="D53" s="45"/>
      <c r="E53" s="82">
        <v>31</v>
      </c>
      <c r="F53" s="67"/>
    </row>
    <row r="54" spans="1:21" ht="25" customHeight="1" thickBot="1" x14ac:dyDescent="0.5">
      <c r="A54" s="21">
        <v>44</v>
      </c>
      <c r="B54" s="51">
        <v>180209120020</v>
      </c>
      <c r="C54" s="81">
        <v>35</v>
      </c>
      <c r="D54" s="45"/>
      <c r="E54" s="82">
        <v>19</v>
      </c>
      <c r="F54" s="67"/>
    </row>
    <row r="55" spans="1:21" ht="25" customHeight="1" thickBot="1" x14ac:dyDescent="0.5">
      <c r="A55" s="21">
        <v>45</v>
      </c>
      <c r="B55" s="51">
        <v>180209120021</v>
      </c>
      <c r="C55" s="81">
        <v>40</v>
      </c>
      <c r="D55" s="72"/>
      <c r="E55" s="82">
        <v>36</v>
      </c>
      <c r="F55" s="73"/>
      <c r="G55" s="74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1:21" ht="25" customHeight="1" thickBot="1" x14ac:dyDescent="0.5">
      <c r="A56" s="21">
        <v>46</v>
      </c>
      <c r="B56" s="51">
        <v>180209120022</v>
      </c>
      <c r="C56" s="81">
        <v>41</v>
      </c>
      <c r="D56" s="72"/>
      <c r="E56" s="82">
        <v>40</v>
      </c>
      <c r="F56" s="73"/>
      <c r="G56" s="74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1:21" ht="25" customHeight="1" thickBot="1" x14ac:dyDescent="0.5">
      <c r="A57" s="21">
        <v>47</v>
      </c>
      <c r="B57" s="51">
        <v>180209120025</v>
      </c>
      <c r="C57" s="81">
        <v>44</v>
      </c>
      <c r="D57" s="45"/>
      <c r="E57" s="82">
        <v>25</v>
      </c>
      <c r="F57" s="67"/>
      <c r="G57" s="74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1" ht="25" customHeight="1" thickBot="1" x14ac:dyDescent="0.5">
      <c r="A58" s="21">
        <v>48</v>
      </c>
      <c r="B58" s="51">
        <v>180209120026</v>
      </c>
      <c r="C58" s="81">
        <v>43</v>
      </c>
      <c r="D58" s="45"/>
      <c r="E58" s="82">
        <v>40</v>
      </c>
      <c r="F58" s="67"/>
      <c r="G58" s="74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1" ht="25" customHeight="1" x14ac:dyDescent="0.45">
      <c r="A59" s="74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21" ht="25" customHeight="1" x14ac:dyDescent="0.45">
      <c r="A60" s="74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</row>
    <row r="61" spans="1:21" ht="25" customHeight="1" x14ac:dyDescent="0.45">
      <c r="A61" s="74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21" ht="25" customHeight="1" x14ac:dyDescent="0.45">
      <c r="A62" s="74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</row>
    <row r="63" spans="1:21" x14ac:dyDescent="0.45">
      <c r="A63" s="21">
        <v>78</v>
      </c>
      <c r="B63" s="75"/>
      <c r="C63" s="75"/>
      <c r="D63" s="75"/>
      <c r="E63" s="75"/>
      <c r="F63" s="75"/>
      <c r="G63" s="75"/>
      <c r="H63"/>
      <c r="I63"/>
      <c r="U63" s="76"/>
    </row>
    <row r="64" spans="1:21" x14ac:dyDescent="0.45">
      <c r="A64" s="21">
        <v>79</v>
      </c>
      <c r="B64" s="75"/>
      <c r="C64" s="77"/>
      <c r="D64" s="77"/>
      <c r="E64" s="77"/>
      <c r="F64" s="77"/>
      <c r="G64" s="75"/>
      <c r="H64"/>
      <c r="I64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1" x14ac:dyDescent="0.45">
      <c r="A65" s="21">
        <v>80</v>
      </c>
      <c r="B65" s="75"/>
      <c r="C65" s="75"/>
      <c r="D65" s="75"/>
      <c r="E65" s="75"/>
      <c r="F65" s="75"/>
      <c r="G65" s="75"/>
      <c r="H65"/>
      <c r="I65"/>
    </row>
    <row r="66" spans="1:21" x14ac:dyDescent="0.45">
      <c r="A66" s="21">
        <v>81</v>
      </c>
      <c r="B66" s="75"/>
      <c r="C66" s="75"/>
      <c r="D66" s="75"/>
      <c r="E66" s="75"/>
      <c r="F66" s="75"/>
      <c r="G66" s="75"/>
      <c r="H66"/>
      <c r="I66"/>
    </row>
    <row r="67" spans="1:21" x14ac:dyDescent="0.45">
      <c r="A67" s="21">
        <v>82</v>
      </c>
      <c r="B67" s="75"/>
      <c r="C67" s="75"/>
      <c r="D67" s="75"/>
      <c r="E67" s="75"/>
      <c r="F67" s="75"/>
      <c r="G67" s="75"/>
      <c r="H67"/>
      <c r="I67"/>
    </row>
    <row r="68" spans="1:21" x14ac:dyDescent="0.45">
      <c r="A68" s="21">
        <v>83</v>
      </c>
      <c r="B68" s="75"/>
      <c r="C68" s="75"/>
      <c r="D68" s="75"/>
      <c r="E68" s="75"/>
      <c r="F68" s="75"/>
      <c r="G68" s="75"/>
      <c r="H68"/>
      <c r="I68"/>
    </row>
    <row r="69" spans="1:21" s="76" customFormat="1" x14ac:dyDescent="0.45">
      <c r="A69" s="21">
        <v>84</v>
      </c>
      <c r="B69" s="75"/>
      <c r="C69" s="75"/>
      <c r="D69" s="75"/>
      <c r="E69" s="75"/>
      <c r="F69" s="75"/>
      <c r="G69" s="75"/>
      <c r="H69"/>
      <c r="I6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45">
      <c r="A70" s="21">
        <v>85</v>
      </c>
      <c r="B70" s="75"/>
      <c r="C70" s="75"/>
      <c r="D70" s="75"/>
      <c r="E70" s="75"/>
      <c r="F70" s="75"/>
      <c r="G70" s="75"/>
      <c r="H70"/>
      <c r="I70"/>
      <c r="U70" s="76"/>
    </row>
    <row r="71" spans="1:21" x14ac:dyDescent="0.45">
      <c r="A71" s="21">
        <v>86</v>
      </c>
      <c r="B71" s="75"/>
      <c r="C71" s="75"/>
      <c r="D71" s="75"/>
      <c r="E71" s="75"/>
      <c r="F71" s="75"/>
      <c r="G71" s="75"/>
      <c r="H71"/>
      <c r="I7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1" x14ac:dyDescent="0.45">
      <c r="A72" s="21">
        <v>87</v>
      </c>
      <c r="B72" s="75"/>
      <c r="C72" s="75"/>
      <c r="D72" s="75"/>
      <c r="E72" s="75"/>
      <c r="F72" s="75"/>
      <c r="G72" s="75"/>
      <c r="H72"/>
      <c r="I72"/>
    </row>
    <row r="73" spans="1:21" x14ac:dyDescent="0.45">
      <c r="A73" s="21">
        <v>88</v>
      </c>
      <c r="B73" s="75"/>
      <c r="C73" s="75"/>
      <c r="D73" s="75"/>
      <c r="E73" s="75"/>
      <c r="F73" s="75"/>
      <c r="G73" s="75"/>
      <c r="H73"/>
      <c r="I73"/>
    </row>
    <row r="74" spans="1:21" x14ac:dyDescent="0.45">
      <c r="A74" s="21">
        <v>89</v>
      </c>
      <c r="B74" s="75"/>
      <c r="C74" s="75"/>
      <c r="D74" s="75"/>
      <c r="E74" s="75"/>
      <c r="F74" s="75"/>
      <c r="G74" s="75"/>
      <c r="H74"/>
      <c r="I74"/>
    </row>
    <row r="75" spans="1:21" x14ac:dyDescent="0.45">
      <c r="A75" s="21">
        <v>90</v>
      </c>
      <c r="B75" s="75"/>
      <c r="C75" s="75"/>
      <c r="D75" s="75"/>
      <c r="E75" s="75"/>
      <c r="F75" s="75"/>
      <c r="G75" s="75"/>
      <c r="H75"/>
      <c r="I75"/>
    </row>
    <row r="76" spans="1:21" x14ac:dyDescent="0.45">
      <c r="A76" s="21">
        <v>91</v>
      </c>
      <c r="B76" s="75"/>
      <c r="C76" s="75"/>
      <c r="D76" s="75"/>
      <c r="E76" s="75"/>
      <c r="F76" s="75"/>
      <c r="G76" s="75"/>
      <c r="H76"/>
      <c r="I76"/>
    </row>
    <row r="77" spans="1:21" s="76" customFormat="1" x14ac:dyDescent="0.45">
      <c r="A77" s="21">
        <v>92</v>
      </c>
      <c r="B77" s="75"/>
      <c r="C77" s="75"/>
      <c r="D77" s="75"/>
      <c r="E77" s="75"/>
      <c r="F77" s="75"/>
      <c r="G77" s="75"/>
      <c r="H77"/>
      <c r="I7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45">
      <c r="A78" s="21">
        <v>93</v>
      </c>
      <c r="B78" s="75"/>
      <c r="C78" s="75"/>
      <c r="D78" s="75"/>
      <c r="E78" s="75"/>
      <c r="F78" s="75"/>
      <c r="G78" s="75"/>
      <c r="H78"/>
      <c r="I78"/>
      <c r="U78" s="76"/>
    </row>
    <row r="79" spans="1:21" x14ac:dyDescent="0.45">
      <c r="A79" s="21">
        <v>94</v>
      </c>
      <c r="B79" s="75"/>
      <c r="C79" s="75"/>
      <c r="D79" s="75"/>
      <c r="E79" s="75"/>
      <c r="F79" s="75"/>
      <c r="G79" s="75"/>
      <c r="H79"/>
      <c r="I7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1" x14ac:dyDescent="0.45">
      <c r="A80" s="21">
        <v>95</v>
      </c>
      <c r="B80" s="75"/>
      <c r="C80" s="75"/>
      <c r="D80" s="75"/>
      <c r="E80" s="75"/>
      <c r="F80" s="75"/>
      <c r="G80" s="75"/>
      <c r="H80"/>
      <c r="I80"/>
    </row>
    <row r="81" spans="1:9" x14ac:dyDescent="0.45">
      <c r="A81" s="21">
        <v>96</v>
      </c>
      <c r="G81" s="75"/>
      <c r="H81"/>
      <c r="I81"/>
    </row>
    <row r="82" spans="1:9" x14ac:dyDescent="0.45">
      <c r="A82" s="21">
        <v>97</v>
      </c>
      <c r="H82"/>
      <c r="I82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29D60-1128-49C8-84E9-8A35568BDD3A}">
  <dimension ref="A1:U62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59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60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46.153846153846153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44.230769230769226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45.192307692307693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78">
        <v>44</v>
      </c>
      <c r="D11" s="45">
        <f>COUNTIF(C11:C37,"&gt;="&amp;D10)</f>
        <v>24</v>
      </c>
      <c r="E11" s="79">
        <v>30</v>
      </c>
      <c r="F11" s="47">
        <f>COUNTIF(E11:E37,"&gt;="&amp;F10)</f>
        <v>23</v>
      </c>
      <c r="G11" s="48" t="s">
        <v>46</v>
      </c>
      <c r="H11" s="49">
        <v>3</v>
      </c>
      <c r="I11" s="50">
        <v>3</v>
      </c>
      <c r="J11" s="80">
        <v>2</v>
      </c>
      <c r="K11" s="80">
        <v>2</v>
      </c>
      <c r="L11" s="80">
        <v>1</v>
      </c>
      <c r="M11" s="80">
        <v>3</v>
      </c>
      <c r="N11" s="80">
        <v>3</v>
      </c>
      <c r="O11" s="80">
        <v>2</v>
      </c>
      <c r="P11" s="80">
        <v>1</v>
      </c>
      <c r="Q11" s="80">
        <v>2</v>
      </c>
      <c r="R11" s="80">
        <v>3</v>
      </c>
      <c r="S11" s="80">
        <v>3</v>
      </c>
      <c r="T11" s="80">
        <v>3</v>
      </c>
    </row>
    <row r="12" spans="1:21" ht="25" customHeight="1" thickBot="1" x14ac:dyDescent="0.5">
      <c r="A12" s="21">
        <v>2</v>
      </c>
      <c r="B12" s="51">
        <v>180409120002</v>
      </c>
      <c r="C12" s="81">
        <v>38</v>
      </c>
      <c r="D12" s="53">
        <f>(D11/52)*100</f>
        <v>46.153846153846153</v>
      </c>
      <c r="E12" s="82">
        <v>39</v>
      </c>
      <c r="F12" s="55">
        <f>(F11/52)*100</f>
        <v>44.230769230769226</v>
      </c>
      <c r="G12" s="48" t="s">
        <v>47</v>
      </c>
      <c r="H12" s="56">
        <v>3</v>
      </c>
      <c r="I12" s="57">
        <v>3</v>
      </c>
      <c r="J12" s="83">
        <v>3</v>
      </c>
      <c r="K12" s="83">
        <v>2</v>
      </c>
      <c r="L12" s="83">
        <v>1</v>
      </c>
      <c r="M12" s="83">
        <v>3</v>
      </c>
      <c r="N12" s="83">
        <v>3</v>
      </c>
      <c r="O12" s="83">
        <v>2</v>
      </c>
      <c r="P12" s="83">
        <v>1</v>
      </c>
      <c r="Q12" s="83">
        <v>2</v>
      </c>
      <c r="R12" s="83">
        <v>3</v>
      </c>
      <c r="S12" s="83">
        <v>3</v>
      </c>
      <c r="T12" s="83">
        <v>3</v>
      </c>
    </row>
    <row r="13" spans="1:21" ht="25" customHeight="1" thickBot="1" x14ac:dyDescent="0.5">
      <c r="A13" s="21">
        <v>3</v>
      </c>
      <c r="B13" s="51">
        <v>180409120004</v>
      </c>
      <c r="C13" s="81">
        <v>31</v>
      </c>
      <c r="D13" s="45"/>
      <c r="E13" s="82">
        <v>26</v>
      </c>
      <c r="F13" s="58"/>
      <c r="G13" s="48" t="s">
        <v>48</v>
      </c>
      <c r="H13" s="56"/>
      <c r="I13" s="5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1" ht="25" customHeight="1" thickBot="1" x14ac:dyDescent="0.5">
      <c r="A14" s="21">
        <v>4</v>
      </c>
      <c r="B14" s="51">
        <v>180409120005</v>
      </c>
      <c r="C14" s="81">
        <v>38</v>
      </c>
      <c r="D14" s="45"/>
      <c r="E14" s="82">
        <v>33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51">
        <v>180409120006</v>
      </c>
      <c r="C15" s="81">
        <v>30</v>
      </c>
      <c r="D15" s="45"/>
      <c r="E15" s="82">
        <v>40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180409120008</v>
      </c>
      <c r="C16" s="81">
        <v>26</v>
      </c>
      <c r="D16" s="45"/>
      <c r="E16" s="82">
        <v>41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180409120009</v>
      </c>
      <c r="C17" s="81">
        <v>41</v>
      </c>
      <c r="D17" s="45"/>
      <c r="E17" s="82">
        <v>33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3</v>
      </c>
      <c r="J17" s="60">
        <f t="shared" si="0"/>
        <v>2.5</v>
      </c>
      <c r="K17" s="60">
        <f t="shared" si="0"/>
        <v>2</v>
      </c>
      <c r="L17" s="60">
        <f t="shared" si="0"/>
        <v>1</v>
      </c>
      <c r="M17" s="60">
        <f t="shared" si="0"/>
        <v>3</v>
      </c>
      <c r="N17" s="60">
        <f t="shared" si="0"/>
        <v>3</v>
      </c>
      <c r="O17" s="60">
        <f t="shared" si="0"/>
        <v>2</v>
      </c>
      <c r="P17" s="60">
        <f t="shared" si="0"/>
        <v>1</v>
      </c>
      <c r="Q17" s="60">
        <f t="shared" si="0"/>
        <v>2</v>
      </c>
      <c r="R17" s="60">
        <f t="shared" si="0"/>
        <v>3</v>
      </c>
      <c r="S17" s="60">
        <f t="shared" si="0"/>
        <v>3</v>
      </c>
      <c r="T17" s="60">
        <f t="shared" si="0"/>
        <v>3</v>
      </c>
    </row>
    <row r="18" spans="1:20" ht="38" customHeight="1" thickBot="1" x14ac:dyDescent="0.5">
      <c r="A18" s="21">
        <v>8</v>
      </c>
      <c r="B18" s="51">
        <v>180409120010</v>
      </c>
      <c r="C18" s="81">
        <v>49</v>
      </c>
      <c r="D18" s="45"/>
      <c r="E18" s="82">
        <v>43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2.1924000000000001</v>
      </c>
      <c r="J18" s="64">
        <f t="shared" si="1"/>
        <v>1.827</v>
      </c>
      <c r="K18" s="64">
        <f t="shared" si="1"/>
        <v>1.4616</v>
      </c>
      <c r="L18" s="64">
        <f t="shared" si="1"/>
        <v>0.73080000000000001</v>
      </c>
      <c r="M18" s="64">
        <f t="shared" si="1"/>
        <v>2.1924000000000001</v>
      </c>
      <c r="N18" s="64">
        <f t="shared" si="1"/>
        <v>2.1924000000000001</v>
      </c>
      <c r="O18" s="64">
        <f t="shared" si="1"/>
        <v>1.4616</v>
      </c>
      <c r="P18" s="64">
        <f t="shared" si="1"/>
        <v>0.73080000000000001</v>
      </c>
      <c r="Q18" s="64">
        <f t="shared" si="1"/>
        <v>1.4616</v>
      </c>
      <c r="R18" s="64">
        <f t="shared" si="1"/>
        <v>2.1924000000000001</v>
      </c>
      <c r="S18" s="64">
        <f t="shared" si="1"/>
        <v>2.1924000000000001</v>
      </c>
      <c r="T18" s="64">
        <f t="shared" si="1"/>
        <v>2.1924000000000001</v>
      </c>
    </row>
    <row r="19" spans="1:20" ht="25" customHeight="1" thickBot="1" x14ac:dyDescent="0.5">
      <c r="A19" s="21">
        <v>9</v>
      </c>
      <c r="B19" s="51">
        <v>180409120012</v>
      </c>
      <c r="C19" s="81">
        <v>35</v>
      </c>
      <c r="D19" s="45"/>
      <c r="E19" s="82">
        <v>34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180409120013</v>
      </c>
      <c r="C20" s="81">
        <v>44</v>
      </c>
      <c r="D20" s="45"/>
      <c r="E20" s="82">
        <v>32</v>
      </c>
      <c r="F20" s="45"/>
    </row>
    <row r="21" spans="1:20" ht="25" customHeight="1" thickBot="1" x14ac:dyDescent="0.5">
      <c r="A21" s="21">
        <v>11</v>
      </c>
      <c r="B21" s="51">
        <v>180409120014</v>
      </c>
      <c r="C21" s="81">
        <v>38</v>
      </c>
      <c r="D21" s="45"/>
      <c r="E21" s="82">
        <v>46</v>
      </c>
      <c r="F21" s="67"/>
    </row>
    <row r="22" spans="1:20" ht="25" customHeight="1" thickBot="1" x14ac:dyDescent="0.5">
      <c r="A22" s="21">
        <v>12</v>
      </c>
      <c r="B22" s="51">
        <v>180409120015</v>
      </c>
      <c r="C22" s="81">
        <v>43</v>
      </c>
      <c r="D22" s="45"/>
      <c r="E22" s="82">
        <v>44</v>
      </c>
      <c r="F22" s="67"/>
    </row>
    <row r="23" spans="1:20" ht="25" customHeight="1" thickBot="1" x14ac:dyDescent="0.5">
      <c r="A23" s="21">
        <v>13</v>
      </c>
      <c r="B23" s="51">
        <v>180409120018</v>
      </c>
      <c r="C23" s="81">
        <v>33</v>
      </c>
      <c r="D23" s="45"/>
      <c r="E23" s="82">
        <v>40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180409120020</v>
      </c>
      <c r="C24" s="81">
        <v>31</v>
      </c>
      <c r="D24" s="45"/>
      <c r="E24" s="82">
        <v>34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180409120021</v>
      </c>
      <c r="C25" s="81">
        <v>38</v>
      </c>
      <c r="D25" s="45"/>
      <c r="E25" s="82">
        <v>43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180409120022</v>
      </c>
      <c r="C26" s="81">
        <v>35</v>
      </c>
      <c r="D26" s="45"/>
      <c r="E26" s="82">
        <v>39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180409120023</v>
      </c>
      <c r="C27" s="81">
        <v>31</v>
      </c>
      <c r="D27" s="45"/>
      <c r="E27" s="82">
        <v>30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180409120024</v>
      </c>
      <c r="C28" s="81">
        <v>31</v>
      </c>
      <c r="D28" s="72"/>
      <c r="E28" s="82">
        <v>27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180409120025</v>
      </c>
      <c r="C29" s="81">
        <v>38</v>
      </c>
      <c r="D29" s="45"/>
      <c r="E29" s="82">
        <v>33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180409120027</v>
      </c>
      <c r="C30" s="81">
        <v>26</v>
      </c>
      <c r="D30" s="45"/>
      <c r="E30" s="82">
        <v>40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180409120028</v>
      </c>
      <c r="C31" s="81">
        <v>28</v>
      </c>
      <c r="D31" s="45"/>
      <c r="E31" s="82">
        <v>33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180409120032</v>
      </c>
      <c r="C32" s="81">
        <v>30</v>
      </c>
      <c r="D32" s="45"/>
      <c r="E32" s="82">
        <v>41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180409120033</v>
      </c>
      <c r="C33" s="81">
        <v>25</v>
      </c>
      <c r="D33" s="45"/>
      <c r="E33" s="82">
        <v>22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180409120037</v>
      </c>
      <c r="C34" s="81">
        <v>38</v>
      </c>
      <c r="D34" s="45"/>
      <c r="E34" s="82">
        <v>38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180409120041</v>
      </c>
      <c r="C35" s="81">
        <v>34</v>
      </c>
      <c r="D35" s="45"/>
      <c r="E35" s="82">
        <v>45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180209120001</v>
      </c>
      <c r="C36" s="81">
        <v>34</v>
      </c>
      <c r="D36" s="45"/>
      <c r="E36" s="82">
        <v>24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180209120002</v>
      </c>
      <c r="C37" s="81">
        <v>34</v>
      </c>
      <c r="D37" s="45"/>
      <c r="E37" s="82">
        <v>32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19" thickBot="1" x14ac:dyDescent="0.5">
      <c r="A38" s="21">
        <v>28</v>
      </c>
      <c r="B38" s="51">
        <v>180209120003</v>
      </c>
      <c r="C38" s="81">
        <v>40</v>
      </c>
      <c r="D38" s="75"/>
      <c r="E38" s="82">
        <v>32</v>
      </c>
      <c r="F38" s="75"/>
      <c r="G38" s="75"/>
      <c r="H38"/>
      <c r="I38"/>
      <c r="U38" s="76"/>
    </row>
    <row r="39" spans="1:21" ht="19" thickBot="1" x14ac:dyDescent="0.5">
      <c r="A39" s="21">
        <v>29</v>
      </c>
      <c r="B39" s="51">
        <v>180209120004</v>
      </c>
      <c r="C39" s="81">
        <v>38</v>
      </c>
      <c r="D39" s="77"/>
      <c r="E39" s="82">
        <v>23</v>
      </c>
      <c r="F39" s="77"/>
      <c r="G39" s="75"/>
      <c r="H39"/>
      <c r="I3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1" ht="19" thickBot="1" x14ac:dyDescent="0.5">
      <c r="A40" s="21">
        <v>30</v>
      </c>
      <c r="B40" s="51">
        <v>180209120005</v>
      </c>
      <c r="C40" s="81">
        <v>31</v>
      </c>
      <c r="D40" s="75"/>
      <c r="E40" s="82">
        <v>31</v>
      </c>
      <c r="F40" s="75"/>
      <c r="G40" s="75"/>
      <c r="H40"/>
      <c r="I40"/>
    </row>
    <row r="41" spans="1:21" ht="19" thickBot="1" x14ac:dyDescent="0.5">
      <c r="A41" s="21">
        <v>32</v>
      </c>
      <c r="B41" s="51">
        <v>180209120006</v>
      </c>
      <c r="C41" s="81">
        <v>33</v>
      </c>
      <c r="D41" s="75"/>
      <c r="E41" s="82">
        <v>28</v>
      </c>
      <c r="F41" s="75"/>
      <c r="G41" s="75"/>
      <c r="H41"/>
      <c r="I41"/>
    </row>
    <row r="42" spans="1:21" ht="19" thickBot="1" x14ac:dyDescent="0.5">
      <c r="A42" s="21">
        <v>32</v>
      </c>
      <c r="B42" s="51">
        <v>180209120007</v>
      </c>
      <c r="C42" s="81">
        <v>30</v>
      </c>
      <c r="D42" s="75"/>
      <c r="E42" s="82">
        <v>24</v>
      </c>
      <c r="F42" s="75"/>
      <c r="G42" s="75"/>
      <c r="H42"/>
      <c r="I42"/>
    </row>
    <row r="43" spans="1:21" ht="19" thickBot="1" x14ac:dyDescent="0.5">
      <c r="A43" s="21">
        <v>33</v>
      </c>
      <c r="B43" s="51">
        <v>180209120008</v>
      </c>
      <c r="C43" s="81">
        <v>31</v>
      </c>
      <c r="D43" s="75"/>
      <c r="E43" s="82">
        <v>23</v>
      </c>
      <c r="F43" s="75"/>
      <c r="G43" s="75"/>
      <c r="H43"/>
      <c r="I43"/>
    </row>
    <row r="44" spans="1:21" s="76" customFormat="1" ht="19" thickBot="1" x14ac:dyDescent="0.5">
      <c r="A44" s="21">
        <v>34</v>
      </c>
      <c r="B44" s="51">
        <v>180209120009</v>
      </c>
      <c r="C44" s="81">
        <v>39</v>
      </c>
      <c r="D44" s="75"/>
      <c r="E44" s="82">
        <v>34</v>
      </c>
      <c r="F44" s="75"/>
      <c r="G44" s="75"/>
      <c r="H44"/>
      <c r="I4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9" thickBot="1" x14ac:dyDescent="0.5">
      <c r="A45" s="21">
        <v>35</v>
      </c>
      <c r="B45" s="51">
        <v>180209120010</v>
      </c>
      <c r="C45" s="81">
        <v>31</v>
      </c>
      <c r="D45" s="75"/>
      <c r="E45" s="82">
        <v>33</v>
      </c>
      <c r="F45" s="75"/>
      <c r="G45" s="75"/>
      <c r="H45"/>
      <c r="I45"/>
      <c r="U45" s="76"/>
    </row>
    <row r="46" spans="1:21" ht="19" thickBot="1" x14ac:dyDescent="0.5">
      <c r="A46" s="21">
        <v>36</v>
      </c>
      <c r="B46" s="51">
        <v>180209120011</v>
      </c>
      <c r="C46" s="81">
        <v>38</v>
      </c>
      <c r="D46" s="75"/>
      <c r="E46" s="82">
        <v>31</v>
      </c>
      <c r="F46" s="75"/>
      <c r="G46" s="75"/>
      <c r="H46"/>
      <c r="I4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1" ht="19" thickBot="1" x14ac:dyDescent="0.5">
      <c r="A47" s="21">
        <v>37</v>
      </c>
      <c r="B47" s="51">
        <v>180209120012</v>
      </c>
      <c r="C47" s="81">
        <v>33</v>
      </c>
      <c r="D47" s="75"/>
      <c r="E47" s="82">
        <v>20</v>
      </c>
      <c r="F47" s="75"/>
      <c r="G47" s="75"/>
      <c r="H47"/>
      <c r="I47"/>
    </row>
    <row r="48" spans="1:21" ht="19" thickBot="1" x14ac:dyDescent="0.5">
      <c r="A48" s="21">
        <v>38</v>
      </c>
      <c r="B48" s="51">
        <v>180209120013</v>
      </c>
      <c r="C48" s="81">
        <v>33</v>
      </c>
      <c r="D48" s="75"/>
      <c r="E48" s="82">
        <v>28</v>
      </c>
      <c r="F48" s="75"/>
      <c r="G48" s="75"/>
      <c r="H48"/>
      <c r="I48"/>
    </row>
    <row r="49" spans="1:21" ht="19" thickBot="1" x14ac:dyDescent="0.5">
      <c r="A49" s="21">
        <v>39</v>
      </c>
      <c r="B49" s="51">
        <v>180209120014</v>
      </c>
      <c r="C49" s="81">
        <v>33</v>
      </c>
      <c r="D49" s="75"/>
      <c r="E49" s="82">
        <v>31</v>
      </c>
      <c r="F49" s="75"/>
      <c r="G49" s="75"/>
      <c r="H49"/>
      <c r="I49"/>
    </row>
    <row r="50" spans="1:21" ht="19" thickBot="1" x14ac:dyDescent="0.5">
      <c r="A50" s="21">
        <v>40</v>
      </c>
      <c r="B50" s="51">
        <v>180209120015</v>
      </c>
      <c r="C50" s="81">
        <v>35</v>
      </c>
      <c r="D50" s="75"/>
      <c r="E50" s="82">
        <v>30</v>
      </c>
      <c r="F50" s="75"/>
      <c r="G50" s="75"/>
      <c r="H50"/>
      <c r="I50"/>
    </row>
    <row r="51" spans="1:21" ht="19" thickBot="1" x14ac:dyDescent="0.5">
      <c r="A51" s="21">
        <v>41</v>
      </c>
      <c r="B51" s="51">
        <v>180209120016</v>
      </c>
      <c r="C51" s="81">
        <v>36</v>
      </c>
      <c r="D51" s="75"/>
      <c r="E51" s="82">
        <v>23</v>
      </c>
      <c r="F51" s="75"/>
      <c r="G51" s="75"/>
      <c r="H51"/>
      <c r="I51"/>
    </row>
    <row r="52" spans="1:21" s="76" customFormat="1" ht="19" thickBot="1" x14ac:dyDescent="0.5">
      <c r="A52" s="21">
        <v>42</v>
      </c>
      <c r="B52" s="51">
        <v>180209120017</v>
      </c>
      <c r="C52" s="81">
        <v>30</v>
      </c>
      <c r="D52" s="75"/>
      <c r="E52" s="82">
        <v>23</v>
      </c>
      <c r="F52" s="75"/>
      <c r="G52" s="75"/>
      <c r="H52"/>
      <c r="I5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9" thickBot="1" x14ac:dyDescent="0.5">
      <c r="A53" s="21">
        <v>43</v>
      </c>
      <c r="B53" s="51">
        <v>180209120018</v>
      </c>
      <c r="C53" s="81">
        <v>30</v>
      </c>
      <c r="D53" s="75"/>
      <c r="E53" s="82">
        <v>30</v>
      </c>
      <c r="F53" s="75"/>
      <c r="G53" s="75"/>
      <c r="H53"/>
      <c r="I53"/>
      <c r="U53" s="76"/>
    </row>
    <row r="54" spans="1:21" ht="19" thickBot="1" x14ac:dyDescent="0.5">
      <c r="A54" s="21">
        <v>44</v>
      </c>
      <c r="B54" s="51">
        <v>180209120019</v>
      </c>
      <c r="C54" s="81">
        <v>26</v>
      </c>
      <c r="D54" s="75"/>
      <c r="E54" s="82">
        <v>27</v>
      </c>
      <c r="F54" s="75"/>
      <c r="G54" s="75"/>
      <c r="H54"/>
      <c r="I54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1" ht="19" thickBot="1" x14ac:dyDescent="0.5">
      <c r="A55" s="21">
        <v>45</v>
      </c>
      <c r="B55" s="51">
        <v>180209120020</v>
      </c>
      <c r="C55" s="81">
        <v>31</v>
      </c>
      <c r="D55" s="75"/>
      <c r="E55" s="82">
        <v>34</v>
      </c>
      <c r="F55" s="75"/>
      <c r="G55" s="75"/>
      <c r="H55"/>
      <c r="I55"/>
    </row>
    <row r="56" spans="1:21" ht="19" thickBot="1" x14ac:dyDescent="0.5">
      <c r="A56" s="21">
        <v>46</v>
      </c>
      <c r="B56" s="51">
        <v>180209120021</v>
      </c>
      <c r="C56" s="81">
        <v>35</v>
      </c>
      <c r="E56" s="82">
        <v>22</v>
      </c>
      <c r="G56" s="75"/>
      <c r="H56"/>
      <c r="I56"/>
    </row>
    <row r="57" spans="1:21" ht="19" thickBot="1" x14ac:dyDescent="0.5">
      <c r="A57" s="21">
        <v>47</v>
      </c>
      <c r="B57" s="51">
        <v>180209120022</v>
      </c>
      <c r="C57" s="81">
        <v>36</v>
      </c>
      <c r="E57" s="82">
        <v>31</v>
      </c>
      <c r="H57"/>
      <c r="I57"/>
    </row>
    <row r="58" spans="1:21" ht="19" thickBot="1" x14ac:dyDescent="0.5">
      <c r="A58" s="21">
        <v>48</v>
      </c>
      <c r="B58" s="51">
        <v>180209120023</v>
      </c>
      <c r="C58" s="81">
        <v>25</v>
      </c>
      <c r="E58" s="82">
        <v>28</v>
      </c>
    </row>
    <row r="59" spans="1:21" ht="19" thickBot="1" x14ac:dyDescent="0.5">
      <c r="A59" s="21">
        <v>49</v>
      </c>
      <c r="B59" s="51">
        <v>180209120024</v>
      </c>
      <c r="C59" s="81">
        <v>35</v>
      </c>
      <c r="E59" s="82">
        <v>23</v>
      </c>
    </row>
    <row r="60" spans="1:21" ht="19" thickBot="1" x14ac:dyDescent="0.5">
      <c r="A60" s="21">
        <v>50</v>
      </c>
      <c r="B60" s="51">
        <v>180209120025</v>
      </c>
      <c r="C60" s="81">
        <v>35</v>
      </c>
      <c r="E60" s="82">
        <v>19</v>
      </c>
    </row>
    <row r="61" spans="1:21" ht="19" thickBot="1" x14ac:dyDescent="0.5">
      <c r="A61" s="21">
        <v>51</v>
      </c>
      <c r="B61" s="51">
        <v>180209120026</v>
      </c>
      <c r="C61" s="81">
        <v>38</v>
      </c>
      <c r="E61" s="82">
        <v>28</v>
      </c>
    </row>
    <row r="62" spans="1:21" ht="19" thickBot="1" x14ac:dyDescent="0.5">
      <c r="A62" s="21">
        <v>52</v>
      </c>
      <c r="B62" s="51">
        <v>180209120027</v>
      </c>
      <c r="C62" s="81">
        <v>25</v>
      </c>
      <c r="E62" s="82">
        <v>29</v>
      </c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35BBE-ED0D-4EEA-8034-C056B45A47EF}">
  <dimension ref="A1:U64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61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62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41.269841269841265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15.873015873015872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28.571428571428569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78">
        <v>45</v>
      </c>
      <c r="D11" s="45">
        <f>COUNTIF(C11:C37,"&gt;="&amp;D10)</f>
        <v>26</v>
      </c>
      <c r="E11" s="79">
        <v>34</v>
      </c>
      <c r="F11" s="47">
        <f>COUNTIF(E11:E37,"&gt;="&amp;F10)</f>
        <v>10</v>
      </c>
      <c r="G11" s="48" t="s">
        <v>46</v>
      </c>
      <c r="H11" s="49">
        <v>3</v>
      </c>
      <c r="I11" s="50">
        <v>3</v>
      </c>
      <c r="J11" s="80">
        <v>3</v>
      </c>
      <c r="K11" s="80">
        <v>3</v>
      </c>
      <c r="L11" s="80">
        <v>2</v>
      </c>
      <c r="M11" s="80">
        <v>1</v>
      </c>
      <c r="N11" s="80">
        <v>2</v>
      </c>
      <c r="O11" s="80">
        <v>2</v>
      </c>
      <c r="P11" s="80">
        <v>2</v>
      </c>
      <c r="Q11" s="80">
        <v>1</v>
      </c>
      <c r="R11" s="80">
        <v>3</v>
      </c>
      <c r="S11" s="80">
        <v>3</v>
      </c>
      <c r="T11" s="80">
        <v>2</v>
      </c>
    </row>
    <row r="12" spans="1:21" ht="25" customHeight="1" thickBot="1" x14ac:dyDescent="0.5">
      <c r="A12" s="21">
        <v>2</v>
      </c>
      <c r="B12" s="51">
        <v>180409120002</v>
      </c>
      <c r="C12" s="81">
        <v>44</v>
      </c>
      <c r="D12" s="53">
        <f>(D11/63)*100</f>
        <v>41.269841269841265</v>
      </c>
      <c r="E12" s="82">
        <v>24</v>
      </c>
      <c r="F12" s="55">
        <f>(F11/63)*100</f>
        <v>15.873015873015872</v>
      </c>
      <c r="G12" s="48" t="s">
        <v>47</v>
      </c>
      <c r="H12" s="56">
        <v>3</v>
      </c>
      <c r="I12" s="57">
        <v>2</v>
      </c>
      <c r="J12" s="83">
        <v>3</v>
      </c>
      <c r="K12" s="83">
        <v>3</v>
      </c>
      <c r="L12" s="83">
        <v>2</v>
      </c>
      <c r="M12" s="83">
        <v>1</v>
      </c>
      <c r="N12" s="83">
        <v>3</v>
      </c>
      <c r="O12" s="83">
        <v>2</v>
      </c>
      <c r="P12" s="83">
        <v>2</v>
      </c>
      <c r="Q12" s="83">
        <v>1</v>
      </c>
      <c r="R12" s="83">
        <v>3</v>
      </c>
      <c r="S12" s="83">
        <v>3</v>
      </c>
      <c r="T12" s="83">
        <v>2</v>
      </c>
    </row>
    <row r="13" spans="1:21" ht="25" customHeight="1" thickBot="1" x14ac:dyDescent="0.5">
      <c r="A13" s="21">
        <v>3</v>
      </c>
      <c r="B13" s="51">
        <v>180409120004</v>
      </c>
      <c r="C13" s="81">
        <v>48</v>
      </c>
      <c r="D13" s="45"/>
      <c r="E13" s="82">
        <v>20</v>
      </c>
      <c r="F13" s="58"/>
      <c r="G13" s="48" t="s">
        <v>48</v>
      </c>
      <c r="H13" s="56">
        <v>3</v>
      </c>
      <c r="I13" s="57">
        <v>2</v>
      </c>
      <c r="J13" s="83">
        <v>3</v>
      </c>
      <c r="K13" s="83">
        <v>3</v>
      </c>
      <c r="L13" s="83">
        <v>2</v>
      </c>
      <c r="M13" s="83">
        <v>1</v>
      </c>
      <c r="N13" s="83">
        <v>1</v>
      </c>
      <c r="O13" s="83">
        <v>1</v>
      </c>
      <c r="P13" s="83">
        <v>2</v>
      </c>
      <c r="Q13" s="83">
        <v>1</v>
      </c>
      <c r="R13" s="83">
        <v>3</v>
      </c>
      <c r="S13" s="83">
        <v>2</v>
      </c>
      <c r="T13" s="83">
        <v>1</v>
      </c>
    </row>
    <row r="14" spans="1:21" ht="25" customHeight="1" thickBot="1" x14ac:dyDescent="0.5">
      <c r="A14" s="21">
        <v>4</v>
      </c>
      <c r="B14" s="51">
        <v>180409120005</v>
      </c>
      <c r="C14" s="81">
        <v>49</v>
      </c>
      <c r="D14" s="45"/>
      <c r="E14" s="82">
        <v>22</v>
      </c>
      <c r="F14" s="58"/>
      <c r="G14" s="59"/>
      <c r="H14" s="56">
        <v>3</v>
      </c>
      <c r="I14" s="57">
        <v>2</v>
      </c>
      <c r="J14" s="83">
        <v>3</v>
      </c>
      <c r="K14" s="83">
        <v>3</v>
      </c>
      <c r="L14" s="83">
        <v>2</v>
      </c>
      <c r="M14" s="83">
        <v>1</v>
      </c>
      <c r="N14" s="83">
        <v>3</v>
      </c>
      <c r="O14" s="83">
        <v>2</v>
      </c>
      <c r="P14" s="83">
        <v>2</v>
      </c>
      <c r="Q14" s="83">
        <v>1</v>
      </c>
      <c r="R14" s="83">
        <v>3</v>
      </c>
      <c r="S14" s="83">
        <v>3</v>
      </c>
      <c r="T14" s="83">
        <v>2</v>
      </c>
    </row>
    <row r="15" spans="1:21" ht="25" customHeight="1" thickBot="1" x14ac:dyDescent="0.5">
      <c r="A15" s="21">
        <v>5</v>
      </c>
      <c r="B15" s="51">
        <v>180409120006</v>
      </c>
      <c r="C15" s="81">
        <v>44</v>
      </c>
      <c r="D15" s="45"/>
      <c r="E15" s="82">
        <v>28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180409120008</v>
      </c>
      <c r="C16" s="81">
        <v>39</v>
      </c>
      <c r="D16" s="45"/>
      <c r="E16" s="82">
        <v>16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180409120009</v>
      </c>
      <c r="C17" s="81">
        <v>49</v>
      </c>
      <c r="D17" s="45"/>
      <c r="E17" s="82">
        <v>25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2.25</v>
      </c>
      <c r="J17" s="60">
        <f t="shared" si="0"/>
        <v>3</v>
      </c>
      <c r="K17" s="60">
        <f t="shared" si="0"/>
        <v>3</v>
      </c>
      <c r="L17" s="60">
        <f t="shared" si="0"/>
        <v>2</v>
      </c>
      <c r="M17" s="60">
        <f t="shared" si="0"/>
        <v>1</v>
      </c>
      <c r="N17" s="60">
        <f t="shared" si="0"/>
        <v>2.25</v>
      </c>
      <c r="O17" s="60">
        <f t="shared" si="0"/>
        <v>1.75</v>
      </c>
      <c r="P17" s="60">
        <f t="shared" si="0"/>
        <v>2</v>
      </c>
      <c r="Q17" s="60">
        <f t="shared" si="0"/>
        <v>1</v>
      </c>
      <c r="R17" s="60">
        <f t="shared" si="0"/>
        <v>3</v>
      </c>
      <c r="S17" s="60">
        <f t="shared" si="0"/>
        <v>2.75</v>
      </c>
      <c r="T17" s="60">
        <f t="shared" si="0"/>
        <v>1.75</v>
      </c>
    </row>
    <row r="18" spans="1:20" ht="38" customHeight="1" thickBot="1" x14ac:dyDescent="0.5">
      <c r="A18" s="21">
        <v>8</v>
      </c>
      <c r="B18" s="51">
        <v>180409120010</v>
      </c>
      <c r="C18" s="81">
        <v>49</v>
      </c>
      <c r="D18" s="45"/>
      <c r="E18" s="82">
        <v>31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1.6443000000000001</v>
      </c>
      <c r="J18" s="64">
        <f t="shared" si="1"/>
        <v>2.1924000000000001</v>
      </c>
      <c r="K18" s="64">
        <f t="shared" si="1"/>
        <v>2.1924000000000001</v>
      </c>
      <c r="L18" s="64">
        <f t="shared" si="1"/>
        <v>1.4616</v>
      </c>
      <c r="M18" s="64">
        <f t="shared" si="1"/>
        <v>0.73080000000000001</v>
      </c>
      <c r="N18" s="64">
        <f t="shared" si="1"/>
        <v>1.6443000000000001</v>
      </c>
      <c r="O18" s="64">
        <f t="shared" si="1"/>
        <v>1.2788999999999999</v>
      </c>
      <c r="P18" s="64">
        <f t="shared" si="1"/>
        <v>1.4616</v>
      </c>
      <c r="Q18" s="64">
        <f t="shared" si="1"/>
        <v>0.73080000000000001</v>
      </c>
      <c r="R18" s="64">
        <f t="shared" si="1"/>
        <v>2.1924000000000001</v>
      </c>
      <c r="S18" s="64">
        <f t="shared" si="1"/>
        <v>2.0097</v>
      </c>
      <c r="T18" s="64">
        <f t="shared" si="1"/>
        <v>1.2788999999999999</v>
      </c>
    </row>
    <row r="19" spans="1:20" ht="25" customHeight="1" thickBot="1" x14ac:dyDescent="0.5">
      <c r="A19" s="21">
        <v>9</v>
      </c>
      <c r="B19" s="51">
        <v>180409120012</v>
      </c>
      <c r="C19" s="81">
        <v>49</v>
      </c>
      <c r="D19" s="45"/>
      <c r="E19" s="82">
        <v>19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180409120013</v>
      </c>
      <c r="C20" s="81">
        <v>49</v>
      </c>
      <c r="D20" s="45"/>
      <c r="E20" s="82">
        <v>17</v>
      </c>
      <c r="F20" s="45"/>
    </row>
    <row r="21" spans="1:20" ht="25" customHeight="1" thickBot="1" x14ac:dyDescent="0.5">
      <c r="A21" s="21">
        <v>11</v>
      </c>
      <c r="B21" s="51">
        <v>180409120014</v>
      </c>
      <c r="C21" s="81">
        <v>49</v>
      </c>
      <c r="D21" s="45"/>
      <c r="E21" s="82">
        <v>36</v>
      </c>
      <c r="F21" s="67"/>
    </row>
    <row r="22" spans="1:20" ht="25" customHeight="1" thickBot="1" x14ac:dyDescent="0.5">
      <c r="A22" s="21">
        <v>12</v>
      </c>
      <c r="B22" s="51">
        <v>180409120015</v>
      </c>
      <c r="C22" s="81">
        <v>49</v>
      </c>
      <c r="D22" s="45"/>
      <c r="E22" s="82">
        <v>31</v>
      </c>
      <c r="F22" s="67"/>
    </row>
    <row r="23" spans="1:20" ht="25" customHeight="1" thickBot="1" x14ac:dyDescent="0.5">
      <c r="A23" s="21">
        <v>13</v>
      </c>
      <c r="B23" s="51">
        <v>180409120018</v>
      </c>
      <c r="C23" s="81">
        <v>49</v>
      </c>
      <c r="D23" s="45"/>
      <c r="E23" s="82">
        <v>30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180409120019</v>
      </c>
      <c r="C24" s="81">
        <v>0</v>
      </c>
      <c r="D24" s="45"/>
      <c r="E24" s="82">
        <v>27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180409120020</v>
      </c>
      <c r="C25" s="81">
        <v>43</v>
      </c>
      <c r="D25" s="45"/>
      <c r="E25" s="82">
        <v>20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180409120021</v>
      </c>
      <c r="C26" s="81">
        <v>45</v>
      </c>
      <c r="D26" s="45"/>
      <c r="E26" s="82">
        <v>22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180409120022</v>
      </c>
      <c r="C27" s="81">
        <v>49</v>
      </c>
      <c r="D27" s="45"/>
      <c r="E27" s="82">
        <v>28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180409120023</v>
      </c>
      <c r="C28" s="81">
        <v>46</v>
      </c>
      <c r="D28" s="72"/>
      <c r="E28" s="82">
        <v>27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180409120024</v>
      </c>
      <c r="C29" s="81">
        <v>45</v>
      </c>
      <c r="D29" s="45"/>
      <c r="E29" s="82">
        <v>12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180409120025</v>
      </c>
      <c r="C30" s="81">
        <v>48</v>
      </c>
      <c r="D30" s="45"/>
      <c r="E30" s="82">
        <v>27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180409120027</v>
      </c>
      <c r="C31" s="81">
        <v>41</v>
      </c>
      <c r="D31" s="45"/>
      <c r="E31" s="82">
        <v>21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180409120028</v>
      </c>
      <c r="C32" s="81">
        <v>49</v>
      </c>
      <c r="D32" s="45"/>
      <c r="E32" s="82">
        <v>21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180409120032</v>
      </c>
      <c r="C33" s="81">
        <v>40</v>
      </c>
      <c r="D33" s="45"/>
      <c r="E33" s="82">
        <v>23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180409120033</v>
      </c>
      <c r="C34" s="81">
        <v>40</v>
      </c>
      <c r="D34" s="45"/>
      <c r="E34" s="82">
        <v>12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180409120037</v>
      </c>
      <c r="C35" s="81">
        <v>48</v>
      </c>
      <c r="D35" s="45"/>
      <c r="E35" s="82">
        <v>33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180409120041</v>
      </c>
      <c r="C36" s="81">
        <v>49</v>
      </c>
      <c r="D36" s="45"/>
      <c r="E36" s="82">
        <v>36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180209120001</v>
      </c>
      <c r="C37" s="81">
        <v>45</v>
      </c>
      <c r="D37" s="45"/>
      <c r="E37" s="82">
        <v>28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19" thickBot="1" x14ac:dyDescent="0.5">
      <c r="A38" s="21">
        <v>28</v>
      </c>
      <c r="B38" s="51">
        <v>180209120002</v>
      </c>
      <c r="C38" s="81">
        <v>44</v>
      </c>
      <c r="D38" s="75"/>
      <c r="E38" s="82">
        <v>34</v>
      </c>
      <c r="F38" s="75"/>
      <c r="G38" s="75"/>
      <c r="H38"/>
      <c r="I38"/>
      <c r="U38" s="76"/>
    </row>
    <row r="39" spans="1:21" ht="19" thickBot="1" x14ac:dyDescent="0.5">
      <c r="A39" s="21">
        <v>29</v>
      </c>
      <c r="B39" s="51">
        <v>180209120003</v>
      </c>
      <c r="C39" s="81">
        <v>48</v>
      </c>
      <c r="D39" s="77"/>
      <c r="E39" s="82">
        <v>36</v>
      </c>
      <c r="F39" s="77"/>
      <c r="G39" s="75"/>
      <c r="H39"/>
      <c r="I3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1" ht="19" thickBot="1" x14ac:dyDescent="0.5">
      <c r="A40" s="21">
        <v>30</v>
      </c>
      <c r="B40" s="51">
        <v>180209120004</v>
      </c>
      <c r="C40" s="81">
        <v>43</v>
      </c>
      <c r="D40" s="75"/>
      <c r="E40" s="82">
        <v>31</v>
      </c>
      <c r="F40" s="75"/>
      <c r="G40" s="75"/>
      <c r="H40"/>
      <c r="I40"/>
    </row>
    <row r="41" spans="1:21" ht="19" thickBot="1" x14ac:dyDescent="0.5">
      <c r="A41" s="21">
        <v>32</v>
      </c>
      <c r="B41" s="51">
        <v>180209120005</v>
      </c>
      <c r="C41" s="81">
        <v>44</v>
      </c>
      <c r="D41" s="75"/>
      <c r="E41" s="82">
        <v>34</v>
      </c>
      <c r="F41" s="75"/>
      <c r="G41" s="75"/>
      <c r="H41"/>
      <c r="I41"/>
    </row>
    <row r="42" spans="1:21" ht="19" thickBot="1" x14ac:dyDescent="0.5">
      <c r="A42" s="21">
        <v>32</v>
      </c>
      <c r="B42" s="51">
        <v>180209120006</v>
      </c>
      <c r="C42" s="81">
        <v>41</v>
      </c>
      <c r="D42" s="75"/>
      <c r="E42" s="82">
        <v>34</v>
      </c>
      <c r="F42" s="75"/>
      <c r="G42" s="75"/>
      <c r="H42"/>
      <c r="I42"/>
    </row>
    <row r="43" spans="1:21" ht="19" thickBot="1" x14ac:dyDescent="0.5">
      <c r="A43" s="21">
        <v>33</v>
      </c>
      <c r="B43" s="51">
        <v>180209120007</v>
      </c>
      <c r="C43" s="81">
        <v>38</v>
      </c>
      <c r="D43" s="75"/>
      <c r="E43" s="82">
        <v>26</v>
      </c>
      <c r="F43" s="75"/>
      <c r="G43" s="75"/>
      <c r="H43"/>
      <c r="I43"/>
    </row>
    <row r="44" spans="1:21" s="76" customFormat="1" ht="19" thickBot="1" x14ac:dyDescent="0.5">
      <c r="A44" s="21">
        <v>34</v>
      </c>
      <c r="B44" s="51">
        <v>180209120008</v>
      </c>
      <c r="C44" s="81">
        <v>38</v>
      </c>
      <c r="D44" s="75"/>
      <c r="E44" s="82">
        <v>24</v>
      </c>
      <c r="F44" s="75"/>
      <c r="G44" s="75"/>
      <c r="H44"/>
      <c r="I4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9" thickBot="1" x14ac:dyDescent="0.5">
      <c r="A45" s="21">
        <v>35</v>
      </c>
      <c r="B45" s="51">
        <v>180209120009</v>
      </c>
      <c r="C45" s="81">
        <v>48</v>
      </c>
      <c r="D45" s="75"/>
      <c r="E45" s="82">
        <v>38</v>
      </c>
      <c r="F45" s="75"/>
      <c r="G45" s="75"/>
      <c r="H45"/>
      <c r="I45"/>
      <c r="U45" s="76"/>
    </row>
    <row r="46" spans="1:21" ht="19" thickBot="1" x14ac:dyDescent="0.5">
      <c r="A46" s="21">
        <v>46</v>
      </c>
      <c r="B46" s="51">
        <v>180209120010</v>
      </c>
      <c r="C46" s="81">
        <v>41</v>
      </c>
      <c r="D46" s="75"/>
      <c r="E46" s="82">
        <v>35</v>
      </c>
      <c r="F46" s="75"/>
      <c r="G46" s="75"/>
      <c r="H46"/>
      <c r="I4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1" ht="19" thickBot="1" x14ac:dyDescent="0.5">
      <c r="A47" s="21">
        <v>47</v>
      </c>
      <c r="B47" s="51">
        <v>180209120011</v>
      </c>
      <c r="C47" s="81">
        <v>46</v>
      </c>
      <c r="D47" s="75"/>
      <c r="E47" s="82">
        <v>30</v>
      </c>
      <c r="F47" s="75"/>
      <c r="G47" s="75"/>
      <c r="H47"/>
      <c r="I47"/>
    </row>
    <row r="48" spans="1:21" ht="19" thickBot="1" x14ac:dyDescent="0.5">
      <c r="A48" s="21">
        <v>48</v>
      </c>
      <c r="B48" s="51">
        <v>180209120012</v>
      </c>
      <c r="C48" s="81">
        <v>45</v>
      </c>
      <c r="D48" s="75"/>
      <c r="E48" s="82">
        <v>25</v>
      </c>
      <c r="F48" s="75"/>
      <c r="G48" s="75"/>
      <c r="H48"/>
      <c r="I48"/>
    </row>
    <row r="49" spans="1:21" ht="19" thickBot="1" x14ac:dyDescent="0.5">
      <c r="A49" s="21">
        <v>49</v>
      </c>
      <c r="B49" s="51">
        <v>180209120013</v>
      </c>
      <c r="C49" s="81">
        <v>44</v>
      </c>
      <c r="D49" s="75"/>
      <c r="E49" s="82">
        <v>34</v>
      </c>
      <c r="F49" s="75"/>
      <c r="G49" s="75"/>
      <c r="H49"/>
      <c r="I49"/>
    </row>
    <row r="50" spans="1:21" ht="19" thickBot="1" x14ac:dyDescent="0.5">
      <c r="A50" s="21">
        <v>50</v>
      </c>
      <c r="B50" s="51">
        <v>180209120014</v>
      </c>
      <c r="C50" s="81">
        <v>38</v>
      </c>
      <c r="D50" s="75"/>
      <c r="E50" s="82">
        <v>29</v>
      </c>
      <c r="F50" s="75"/>
      <c r="G50" s="75"/>
      <c r="H50"/>
      <c r="I50"/>
    </row>
    <row r="51" spans="1:21" ht="19" thickBot="1" x14ac:dyDescent="0.5">
      <c r="A51" s="21">
        <v>51</v>
      </c>
      <c r="B51" s="51">
        <v>180209120015</v>
      </c>
      <c r="C51" s="81">
        <v>41</v>
      </c>
      <c r="D51" s="75"/>
      <c r="E51" s="82">
        <v>29</v>
      </c>
      <c r="F51" s="75"/>
      <c r="G51" s="75"/>
      <c r="H51"/>
      <c r="I51"/>
    </row>
    <row r="52" spans="1:21" s="76" customFormat="1" ht="19" thickBot="1" x14ac:dyDescent="0.5">
      <c r="A52" s="21">
        <v>52</v>
      </c>
      <c r="B52" s="51">
        <v>180209120016</v>
      </c>
      <c r="C52" s="81">
        <v>40</v>
      </c>
      <c r="D52" s="75"/>
      <c r="E52" s="82">
        <v>34</v>
      </c>
      <c r="F52" s="75"/>
      <c r="G52" s="75"/>
      <c r="H52"/>
      <c r="I5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9" thickBot="1" x14ac:dyDescent="0.5">
      <c r="A53" s="21">
        <v>53</v>
      </c>
      <c r="B53" s="51">
        <v>180209120017</v>
      </c>
      <c r="C53" s="81">
        <v>38</v>
      </c>
      <c r="D53" s="75"/>
      <c r="E53" s="82">
        <v>28</v>
      </c>
      <c r="F53" s="75"/>
      <c r="G53" s="75"/>
      <c r="H53"/>
      <c r="I53"/>
      <c r="U53" s="76"/>
    </row>
    <row r="54" spans="1:21" ht="19" thickBot="1" x14ac:dyDescent="0.5">
      <c r="A54" s="21">
        <v>54</v>
      </c>
      <c r="B54" s="51">
        <v>180209120018</v>
      </c>
      <c r="C54" s="81">
        <v>38</v>
      </c>
      <c r="D54" s="75"/>
      <c r="E54" s="82">
        <v>33</v>
      </c>
      <c r="F54" s="75"/>
      <c r="G54" s="75"/>
      <c r="H54"/>
      <c r="I54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1" ht="19" thickBot="1" x14ac:dyDescent="0.5">
      <c r="A55" s="21">
        <v>55</v>
      </c>
      <c r="B55" s="51">
        <v>180209120019</v>
      </c>
      <c r="C55" s="81">
        <v>13</v>
      </c>
      <c r="D55" s="75"/>
      <c r="E55" s="82">
        <v>25</v>
      </c>
      <c r="F55" s="75"/>
      <c r="G55" s="75"/>
      <c r="H55"/>
      <c r="I55"/>
    </row>
    <row r="56" spans="1:21" ht="19" thickBot="1" x14ac:dyDescent="0.5">
      <c r="A56" s="21">
        <v>56</v>
      </c>
      <c r="B56" s="51">
        <v>180209120020</v>
      </c>
      <c r="C56" s="81">
        <v>40</v>
      </c>
      <c r="E56" s="82">
        <v>33</v>
      </c>
      <c r="G56" s="75"/>
      <c r="H56"/>
      <c r="I56"/>
    </row>
    <row r="57" spans="1:21" ht="19" thickBot="1" x14ac:dyDescent="0.5">
      <c r="A57" s="21">
        <v>57</v>
      </c>
      <c r="B57" s="51">
        <v>180209120021</v>
      </c>
      <c r="C57" s="81">
        <v>40</v>
      </c>
      <c r="E57" s="82">
        <v>31</v>
      </c>
      <c r="H57"/>
      <c r="I57"/>
    </row>
    <row r="58" spans="1:21" ht="19" thickBot="1" x14ac:dyDescent="0.5">
      <c r="A58" s="21">
        <v>58</v>
      </c>
      <c r="B58" s="51">
        <v>180209120022</v>
      </c>
      <c r="C58" s="81">
        <v>43</v>
      </c>
      <c r="E58" s="82">
        <v>26</v>
      </c>
    </row>
    <row r="59" spans="1:21" ht="19" thickBot="1" x14ac:dyDescent="0.5">
      <c r="A59" s="21">
        <v>59</v>
      </c>
      <c r="B59" s="51">
        <v>180209120023</v>
      </c>
      <c r="C59" s="81">
        <v>38</v>
      </c>
      <c r="E59" s="82">
        <v>28</v>
      </c>
    </row>
    <row r="60" spans="1:21" ht="19" thickBot="1" x14ac:dyDescent="0.5">
      <c r="A60" s="21">
        <v>60</v>
      </c>
      <c r="B60" s="51">
        <v>180209120024</v>
      </c>
      <c r="C60" s="81">
        <v>38</v>
      </c>
      <c r="E60" s="82">
        <v>31</v>
      </c>
    </row>
    <row r="61" spans="1:21" ht="19" thickBot="1" x14ac:dyDescent="0.5">
      <c r="A61" s="21">
        <v>61</v>
      </c>
      <c r="B61" s="51">
        <v>180209120025</v>
      </c>
      <c r="C61" s="81">
        <v>46</v>
      </c>
      <c r="E61" s="82">
        <v>30</v>
      </c>
    </row>
    <row r="62" spans="1:21" ht="19" thickBot="1" x14ac:dyDescent="0.5">
      <c r="A62" s="21">
        <v>62</v>
      </c>
      <c r="B62" s="51">
        <v>180209120026</v>
      </c>
      <c r="C62" s="81">
        <v>45</v>
      </c>
      <c r="E62" s="82">
        <v>33</v>
      </c>
    </row>
    <row r="63" spans="1:21" ht="19" thickBot="1" x14ac:dyDescent="0.5">
      <c r="A63" s="21">
        <v>63</v>
      </c>
      <c r="B63" s="51">
        <v>180209120027</v>
      </c>
      <c r="C63" s="81">
        <v>40</v>
      </c>
      <c r="E63" s="82">
        <v>23</v>
      </c>
    </row>
    <row r="64" spans="1:21" ht="19" thickBot="1" x14ac:dyDescent="0.5">
      <c r="E64" s="82">
        <v>23</v>
      </c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9AAE-1CD2-4799-9A18-F56B8037B6C9}">
  <dimension ref="A1:U61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63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64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50.980392156862742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17.647058823529413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34.313725490196077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78">
        <v>40</v>
      </c>
      <c r="D11" s="45">
        <f>COUNTIF(C11:C37,"&gt;="&amp;D10)</f>
        <v>26</v>
      </c>
      <c r="E11" s="79">
        <v>32</v>
      </c>
      <c r="F11" s="47">
        <f>COUNTIF(E11:E37,"&gt;="&amp;F10)</f>
        <v>9</v>
      </c>
      <c r="G11" s="48" t="s">
        <v>46</v>
      </c>
      <c r="H11" s="49">
        <v>3</v>
      </c>
      <c r="I11" s="50">
        <v>3</v>
      </c>
      <c r="J11" s="80">
        <v>3</v>
      </c>
      <c r="K11" s="80">
        <v>3</v>
      </c>
      <c r="L11" s="80">
        <v>2</v>
      </c>
      <c r="M11" s="80">
        <v>1</v>
      </c>
      <c r="N11" s="80">
        <v>3</v>
      </c>
      <c r="O11" s="80">
        <v>3</v>
      </c>
      <c r="P11" s="80">
        <v>2</v>
      </c>
      <c r="Q11" s="80">
        <v>2</v>
      </c>
      <c r="R11" s="80">
        <v>3</v>
      </c>
      <c r="S11" s="80">
        <v>1</v>
      </c>
      <c r="T11" s="80">
        <v>3</v>
      </c>
    </row>
    <row r="12" spans="1:21" ht="25" customHeight="1" thickBot="1" x14ac:dyDescent="0.5">
      <c r="A12" s="21">
        <v>2</v>
      </c>
      <c r="B12" s="51">
        <v>180409120002</v>
      </c>
      <c r="C12" s="81">
        <v>39</v>
      </c>
      <c r="D12" s="53">
        <f>(D11/51)*100</f>
        <v>50.980392156862742</v>
      </c>
      <c r="E12" s="82">
        <v>34</v>
      </c>
      <c r="F12" s="55">
        <f>(F11/51)*100</f>
        <v>17.647058823529413</v>
      </c>
      <c r="G12" s="48" t="s">
        <v>47</v>
      </c>
      <c r="H12" s="56">
        <v>3</v>
      </c>
      <c r="I12" s="57">
        <v>3</v>
      </c>
      <c r="J12" s="83">
        <v>3</v>
      </c>
      <c r="K12" s="83">
        <v>2</v>
      </c>
      <c r="L12" s="83">
        <v>2</v>
      </c>
      <c r="M12" s="83">
        <v>1</v>
      </c>
      <c r="N12" s="83">
        <v>1</v>
      </c>
      <c r="O12" s="83">
        <v>2</v>
      </c>
      <c r="P12" s="83">
        <v>2</v>
      </c>
      <c r="Q12" s="83">
        <v>2</v>
      </c>
      <c r="R12" s="83">
        <v>3</v>
      </c>
      <c r="S12" s="83">
        <v>1</v>
      </c>
      <c r="T12" s="83">
        <v>3</v>
      </c>
    </row>
    <row r="13" spans="1:21" ht="25" customHeight="1" thickBot="1" x14ac:dyDescent="0.5">
      <c r="A13" s="21">
        <v>3</v>
      </c>
      <c r="B13" s="51">
        <v>180409120004</v>
      </c>
      <c r="C13" s="81">
        <v>35</v>
      </c>
      <c r="D13" s="45"/>
      <c r="E13" s="82">
        <v>20</v>
      </c>
      <c r="F13" s="58"/>
      <c r="G13" s="48" t="s">
        <v>48</v>
      </c>
      <c r="H13" s="56">
        <v>3</v>
      </c>
      <c r="I13" s="57">
        <v>3</v>
      </c>
      <c r="J13" s="83">
        <v>2</v>
      </c>
      <c r="K13" s="83">
        <v>3</v>
      </c>
      <c r="L13" s="83">
        <v>1</v>
      </c>
      <c r="M13" s="83">
        <v>1</v>
      </c>
      <c r="N13" s="83">
        <v>2</v>
      </c>
      <c r="O13" s="83">
        <v>2</v>
      </c>
      <c r="P13" s="83">
        <v>2</v>
      </c>
      <c r="Q13" s="83">
        <v>2</v>
      </c>
      <c r="R13" s="83">
        <v>3</v>
      </c>
      <c r="S13" s="83">
        <v>1</v>
      </c>
      <c r="T13" s="83">
        <v>3</v>
      </c>
    </row>
    <row r="14" spans="1:21" ht="25" customHeight="1" thickBot="1" x14ac:dyDescent="0.5">
      <c r="A14" s="21">
        <v>4</v>
      </c>
      <c r="B14" s="51">
        <v>180409120005</v>
      </c>
      <c r="C14" s="81">
        <v>38</v>
      </c>
      <c r="D14" s="45"/>
      <c r="E14" s="82">
        <v>33</v>
      </c>
      <c r="F14" s="58"/>
      <c r="G14" s="59"/>
      <c r="H14" s="56">
        <v>3</v>
      </c>
      <c r="I14" s="57">
        <v>2</v>
      </c>
      <c r="J14" s="83">
        <v>3</v>
      </c>
      <c r="K14" s="83">
        <v>3</v>
      </c>
      <c r="L14" s="83">
        <v>1</v>
      </c>
      <c r="M14" s="83">
        <v>2</v>
      </c>
      <c r="N14" s="83">
        <v>3</v>
      </c>
      <c r="O14" s="83">
        <v>2</v>
      </c>
      <c r="P14" s="83">
        <v>2</v>
      </c>
      <c r="Q14" s="83">
        <v>2</v>
      </c>
      <c r="R14" s="83">
        <v>3</v>
      </c>
      <c r="S14" s="83">
        <v>1</v>
      </c>
      <c r="T14" s="83">
        <v>3</v>
      </c>
    </row>
    <row r="15" spans="1:21" ht="25" customHeight="1" thickBot="1" x14ac:dyDescent="0.5">
      <c r="A15" s="21">
        <v>5</v>
      </c>
      <c r="B15" s="51">
        <v>180409120006</v>
      </c>
      <c r="C15" s="81">
        <v>33</v>
      </c>
      <c r="D15" s="45"/>
      <c r="E15" s="82">
        <v>22</v>
      </c>
      <c r="F15" s="58"/>
      <c r="G15" s="59"/>
      <c r="H15" s="56">
        <v>3</v>
      </c>
      <c r="I15" s="57">
        <v>3</v>
      </c>
      <c r="J15" s="83">
        <v>3</v>
      </c>
      <c r="K15" s="83">
        <v>3</v>
      </c>
      <c r="L15" s="83">
        <v>1</v>
      </c>
      <c r="M15" s="83">
        <v>3</v>
      </c>
      <c r="N15" s="83">
        <v>3</v>
      </c>
      <c r="O15" s="83">
        <v>2</v>
      </c>
      <c r="P15" s="83">
        <v>2</v>
      </c>
      <c r="Q15" s="83">
        <v>2</v>
      </c>
      <c r="R15" s="83">
        <v>3</v>
      </c>
      <c r="S15" s="83">
        <v>1</v>
      </c>
      <c r="T15" s="83">
        <v>3</v>
      </c>
    </row>
    <row r="16" spans="1:21" ht="25" customHeight="1" thickBot="1" x14ac:dyDescent="0.5">
      <c r="A16" s="21">
        <v>6</v>
      </c>
      <c r="B16" s="51">
        <v>180409120008</v>
      </c>
      <c r="C16" s="81">
        <v>33</v>
      </c>
      <c r="D16" s="45"/>
      <c r="E16" s="82">
        <v>13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180409120009</v>
      </c>
      <c r="C17" s="81">
        <v>38</v>
      </c>
      <c r="D17" s="45"/>
      <c r="E17" s="82">
        <v>22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2.8</v>
      </c>
      <c r="J17" s="60">
        <f t="shared" si="0"/>
        <v>2.8</v>
      </c>
      <c r="K17" s="60">
        <f t="shared" si="0"/>
        <v>2.8</v>
      </c>
      <c r="L17" s="60">
        <f t="shared" si="0"/>
        <v>1.4</v>
      </c>
      <c r="M17" s="60">
        <f t="shared" si="0"/>
        <v>1.6</v>
      </c>
      <c r="N17" s="60">
        <f t="shared" si="0"/>
        <v>2.4</v>
      </c>
      <c r="O17" s="60">
        <f t="shared" si="0"/>
        <v>2.2000000000000002</v>
      </c>
      <c r="P17" s="60">
        <f t="shared" si="0"/>
        <v>2</v>
      </c>
      <c r="Q17" s="60">
        <f t="shared" si="0"/>
        <v>2</v>
      </c>
      <c r="R17" s="60">
        <f t="shared" si="0"/>
        <v>3</v>
      </c>
      <c r="S17" s="60">
        <f t="shared" si="0"/>
        <v>1</v>
      </c>
      <c r="T17" s="60">
        <f t="shared" si="0"/>
        <v>3</v>
      </c>
    </row>
    <row r="18" spans="1:20" ht="38" customHeight="1" thickBot="1" x14ac:dyDescent="0.5">
      <c r="A18" s="21">
        <v>8</v>
      </c>
      <c r="B18" s="51">
        <v>180409120010</v>
      </c>
      <c r="C18" s="81">
        <v>40</v>
      </c>
      <c r="D18" s="45"/>
      <c r="E18" s="82">
        <v>41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2.0462400000000001</v>
      </c>
      <c r="J18" s="64">
        <f t="shared" si="1"/>
        <v>2.0462400000000001</v>
      </c>
      <c r="K18" s="64">
        <f t="shared" si="1"/>
        <v>2.0462400000000001</v>
      </c>
      <c r="L18" s="64">
        <f t="shared" si="1"/>
        <v>1.02312</v>
      </c>
      <c r="M18" s="64">
        <f t="shared" si="1"/>
        <v>1.1692799999999999</v>
      </c>
      <c r="N18" s="64">
        <f t="shared" si="1"/>
        <v>1.7539199999999999</v>
      </c>
      <c r="O18" s="64">
        <f t="shared" si="1"/>
        <v>1.6077600000000001</v>
      </c>
      <c r="P18" s="64">
        <f t="shared" si="1"/>
        <v>1.4616</v>
      </c>
      <c r="Q18" s="64">
        <f t="shared" si="1"/>
        <v>1.4616</v>
      </c>
      <c r="R18" s="64">
        <f t="shared" si="1"/>
        <v>2.1924000000000001</v>
      </c>
      <c r="S18" s="64">
        <f t="shared" si="1"/>
        <v>0.73080000000000001</v>
      </c>
      <c r="T18" s="64">
        <f t="shared" si="1"/>
        <v>2.1924000000000001</v>
      </c>
    </row>
    <row r="19" spans="1:20" ht="25" customHeight="1" thickBot="1" x14ac:dyDescent="0.5">
      <c r="A19" s="21">
        <v>9</v>
      </c>
      <c r="B19" s="51">
        <v>180409120012</v>
      </c>
      <c r="C19" s="81">
        <v>35</v>
      </c>
      <c r="D19" s="45"/>
      <c r="E19" s="82">
        <v>20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180409120013</v>
      </c>
      <c r="C20" s="81">
        <v>40</v>
      </c>
      <c r="D20" s="45"/>
      <c r="E20" s="82">
        <v>25</v>
      </c>
      <c r="F20" s="45"/>
    </row>
    <row r="21" spans="1:20" ht="25" customHeight="1" thickBot="1" x14ac:dyDescent="0.5">
      <c r="A21" s="21">
        <v>11</v>
      </c>
      <c r="B21" s="51">
        <v>180409120014</v>
      </c>
      <c r="C21" s="81">
        <v>35</v>
      </c>
      <c r="D21" s="45"/>
      <c r="E21" s="82">
        <v>28</v>
      </c>
      <c r="F21" s="67"/>
    </row>
    <row r="22" spans="1:20" ht="25" customHeight="1" thickBot="1" x14ac:dyDescent="0.5">
      <c r="A22" s="21">
        <v>12</v>
      </c>
      <c r="B22" s="51">
        <v>180409120015</v>
      </c>
      <c r="C22" s="81">
        <v>40</v>
      </c>
      <c r="D22" s="45"/>
      <c r="E22" s="82">
        <v>43</v>
      </c>
      <c r="F22" s="67"/>
    </row>
    <row r="23" spans="1:20" ht="25" customHeight="1" thickBot="1" x14ac:dyDescent="0.5">
      <c r="A23" s="21">
        <v>13</v>
      </c>
      <c r="B23" s="51">
        <v>180409120018</v>
      </c>
      <c r="C23" s="81">
        <v>35</v>
      </c>
      <c r="D23" s="45"/>
      <c r="E23" s="82">
        <v>23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180409120019</v>
      </c>
      <c r="C24" s="81">
        <v>0</v>
      </c>
      <c r="D24" s="45"/>
      <c r="E24" s="82">
        <v>18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180409120020</v>
      </c>
      <c r="C25" s="81">
        <v>34</v>
      </c>
      <c r="D25" s="45"/>
      <c r="E25" s="82">
        <v>35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180409120021</v>
      </c>
      <c r="C26" s="81">
        <v>35</v>
      </c>
      <c r="D26" s="45"/>
      <c r="E26" s="82">
        <v>21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180409120022</v>
      </c>
      <c r="C27" s="81">
        <v>38</v>
      </c>
      <c r="D27" s="45"/>
      <c r="E27" s="82">
        <v>19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180409120023</v>
      </c>
      <c r="C28" s="81">
        <v>40</v>
      </c>
      <c r="D28" s="72"/>
      <c r="E28" s="82">
        <v>23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180409120024</v>
      </c>
      <c r="C29" s="81">
        <v>34</v>
      </c>
      <c r="D29" s="45"/>
      <c r="E29" s="82">
        <v>17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180409120025</v>
      </c>
      <c r="C30" s="81">
        <v>34</v>
      </c>
      <c r="D30" s="45"/>
      <c r="E30" s="82">
        <v>28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180409120027</v>
      </c>
      <c r="C31" s="81">
        <v>35</v>
      </c>
      <c r="D31" s="45"/>
      <c r="E31" s="82">
        <v>22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180409120028</v>
      </c>
      <c r="C32" s="81">
        <v>35</v>
      </c>
      <c r="D32" s="45"/>
      <c r="E32" s="82">
        <v>20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180409120032</v>
      </c>
      <c r="C33" s="81">
        <v>33</v>
      </c>
      <c r="D33" s="45"/>
      <c r="E33" s="82">
        <v>18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180409120033</v>
      </c>
      <c r="C34" s="81">
        <v>34</v>
      </c>
      <c r="D34" s="45"/>
      <c r="E34" s="82">
        <v>12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180409120037</v>
      </c>
      <c r="C35" s="81">
        <v>36</v>
      </c>
      <c r="D35" s="45"/>
      <c r="E35" s="82">
        <v>31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180409120041</v>
      </c>
      <c r="C36" s="81">
        <v>34</v>
      </c>
      <c r="D36" s="45"/>
      <c r="E36" s="82">
        <v>26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180209120001</v>
      </c>
      <c r="C37" s="81">
        <v>39</v>
      </c>
      <c r="D37" s="45"/>
      <c r="E37" s="82">
        <v>26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19" thickBot="1" x14ac:dyDescent="0.5">
      <c r="A38" s="21">
        <v>28</v>
      </c>
      <c r="B38" s="51">
        <v>180209120002</v>
      </c>
      <c r="C38" s="81">
        <v>38</v>
      </c>
      <c r="D38" s="75"/>
      <c r="E38" s="82">
        <v>26</v>
      </c>
      <c r="F38" s="75"/>
      <c r="G38" s="75"/>
      <c r="H38"/>
      <c r="I38"/>
      <c r="U38" s="76"/>
    </row>
    <row r="39" spans="1:21" ht="19" thickBot="1" x14ac:dyDescent="0.5">
      <c r="A39" s="21">
        <v>29</v>
      </c>
      <c r="B39" s="51">
        <v>180209120003</v>
      </c>
      <c r="C39" s="81">
        <v>45</v>
      </c>
      <c r="D39" s="77"/>
      <c r="E39" s="82">
        <v>19</v>
      </c>
      <c r="F39" s="77"/>
      <c r="G39" s="75"/>
      <c r="H39"/>
      <c r="I3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1" ht="19" thickBot="1" x14ac:dyDescent="0.5">
      <c r="A40" s="21">
        <v>30</v>
      </c>
      <c r="B40" s="51">
        <v>180209120004</v>
      </c>
      <c r="C40" s="81">
        <v>35</v>
      </c>
      <c r="D40" s="75"/>
      <c r="E40" s="82">
        <v>15</v>
      </c>
      <c r="F40" s="75"/>
      <c r="G40" s="75"/>
      <c r="H40"/>
      <c r="I40"/>
    </row>
    <row r="41" spans="1:21" ht="19" thickBot="1" x14ac:dyDescent="0.5">
      <c r="A41" s="21">
        <v>32</v>
      </c>
      <c r="B41" s="51">
        <v>180209120005</v>
      </c>
      <c r="C41" s="81">
        <v>41</v>
      </c>
      <c r="D41" s="75"/>
      <c r="E41" s="82">
        <v>28</v>
      </c>
      <c r="F41" s="75"/>
      <c r="G41" s="75"/>
      <c r="H41"/>
      <c r="I41"/>
    </row>
    <row r="42" spans="1:21" ht="19" thickBot="1" x14ac:dyDescent="0.5">
      <c r="A42" s="21">
        <v>32</v>
      </c>
      <c r="B42" s="51">
        <v>180209120006</v>
      </c>
      <c r="C42" s="81">
        <v>38</v>
      </c>
      <c r="D42" s="75"/>
      <c r="E42" s="82">
        <v>28</v>
      </c>
      <c r="F42" s="75"/>
      <c r="G42" s="75"/>
      <c r="H42"/>
      <c r="I42"/>
    </row>
    <row r="43" spans="1:21" ht="19" thickBot="1" x14ac:dyDescent="0.5">
      <c r="A43" s="21">
        <v>33</v>
      </c>
      <c r="B43" s="51">
        <v>180209120007</v>
      </c>
      <c r="C43" s="81">
        <v>36</v>
      </c>
      <c r="D43" s="75"/>
      <c r="E43" s="82">
        <v>29</v>
      </c>
      <c r="F43" s="75"/>
      <c r="G43" s="75"/>
      <c r="H43"/>
      <c r="I43"/>
    </row>
    <row r="44" spans="1:21" s="76" customFormat="1" ht="19" thickBot="1" x14ac:dyDescent="0.5">
      <c r="A44" s="21">
        <v>34</v>
      </c>
      <c r="B44" s="51">
        <v>180209120008</v>
      </c>
      <c r="C44" s="81">
        <v>33</v>
      </c>
      <c r="D44" s="75"/>
      <c r="E44" s="82">
        <v>16</v>
      </c>
      <c r="F44" s="75"/>
      <c r="G44" s="75"/>
      <c r="H44"/>
      <c r="I4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9" thickBot="1" x14ac:dyDescent="0.5">
      <c r="A45" s="21">
        <v>35</v>
      </c>
      <c r="B45" s="51">
        <v>180209120009</v>
      </c>
      <c r="C45" s="81">
        <v>45</v>
      </c>
      <c r="D45" s="75"/>
      <c r="E45" s="82">
        <v>28</v>
      </c>
      <c r="F45" s="75"/>
      <c r="G45" s="75"/>
      <c r="H45"/>
      <c r="I45"/>
      <c r="U45" s="76"/>
    </row>
    <row r="46" spans="1:21" ht="19" thickBot="1" x14ac:dyDescent="0.5">
      <c r="A46" s="21">
        <v>36</v>
      </c>
      <c r="B46" s="51">
        <v>180209120010</v>
      </c>
      <c r="C46" s="81">
        <v>39</v>
      </c>
      <c r="D46" s="75"/>
      <c r="E46" s="82">
        <v>18</v>
      </c>
      <c r="F46" s="75"/>
      <c r="G46" s="75"/>
      <c r="H46"/>
      <c r="I4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1" ht="19" thickBot="1" x14ac:dyDescent="0.5">
      <c r="A47" s="21">
        <v>37</v>
      </c>
      <c r="B47" s="51">
        <v>180209120011</v>
      </c>
      <c r="C47" s="81">
        <v>43</v>
      </c>
      <c r="D47" s="75"/>
      <c r="E47" s="82">
        <v>27</v>
      </c>
      <c r="F47" s="75"/>
      <c r="G47" s="75"/>
      <c r="H47"/>
      <c r="I47"/>
    </row>
    <row r="48" spans="1:21" ht="19" thickBot="1" x14ac:dyDescent="0.5">
      <c r="A48" s="21">
        <v>38</v>
      </c>
      <c r="B48" s="51">
        <v>180209120012</v>
      </c>
      <c r="C48" s="81">
        <v>41</v>
      </c>
      <c r="D48" s="75"/>
      <c r="E48" s="82">
        <v>27</v>
      </c>
      <c r="F48" s="75"/>
      <c r="G48" s="75"/>
      <c r="H48"/>
      <c r="I48"/>
    </row>
    <row r="49" spans="1:21" ht="19" thickBot="1" x14ac:dyDescent="0.5">
      <c r="A49" s="21">
        <v>39</v>
      </c>
      <c r="B49" s="51">
        <v>180209120013</v>
      </c>
      <c r="C49" s="81">
        <v>39</v>
      </c>
      <c r="D49" s="75"/>
      <c r="E49" s="82">
        <v>29</v>
      </c>
      <c r="F49" s="75"/>
      <c r="G49" s="75"/>
      <c r="H49"/>
      <c r="I49"/>
    </row>
    <row r="50" spans="1:21" ht="19" thickBot="1" x14ac:dyDescent="0.5">
      <c r="A50" s="21">
        <v>40</v>
      </c>
      <c r="B50" s="51">
        <v>180209120014</v>
      </c>
      <c r="C50" s="81">
        <v>36</v>
      </c>
      <c r="D50" s="75"/>
      <c r="E50" s="82">
        <v>28</v>
      </c>
      <c r="F50" s="75"/>
      <c r="G50" s="75"/>
      <c r="H50"/>
      <c r="I50"/>
    </row>
    <row r="51" spans="1:21" ht="19" thickBot="1" x14ac:dyDescent="0.5">
      <c r="A51" s="21">
        <v>41</v>
      </c>
      <c r="B51" s="51">
        <v>180209120015</v>
      </c>
      <c r="C51" s="81">
        <v>38</v>
      </c>
      <c r="D51" s="75"/>
      <c r="E51" s="82">
        <v>13</v>
      </c>
      <c r="F51" s="75"/>
      <c r="G51" s="75"/>
      <c r="H51"/>
      <c r="I51"/>
    </row>
    <row r="52" spans="1:21" s="76" customFormat="1" ht="19" thickBot="1" x14ac:dyDescent="0.5">
      <c r="A52" s="21">
        <v>42</v>
      </c>
      <c r="B52" s="51">
        <v>180209120016</v>
      </c>
      <c r="C52" s="81">
        <v>36</v>
      </c>
      <c r="D52" s="75"/>
      <c r="E52" s="82">
        <v>29</v>
      </c>
      <c r="F52" s="75"/>
      <c r="G52" s="75"/>
      <c r="H52"/>
      <c r="I5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9" thickBot="1" x14ac:dyDescent="0.5">
      <c r="A53" s="21">
        <v>43</v>
      </c>
      <c r="B53" s="51">
        <v>180209120017</v>
      </c>
      <c r="C53" s="81">
        <v>38</v>
      </c>
      <c r="D53" s="75"/>
      <c r="E53" s="82">
        <v>24</v>
      </c>
      <c r="F53" s="75"/>
      <c r="G53" s="75"/>
      <c r="H53"/>
      <c r="I53"/>
      <c r="U53" s="76"/>
    </row>
    <row r="54" spans="1:21" ht="19" thickBot="1" x14ac:dyDescent="0.5">
      <c r="A54" s="21">
        <v>44</v>
      </c>
      <c r="B54" s="51">
        <v>180209120018</v>
      </c>
      <c r="C54" s="81">
        <v>35</v>
      </c>
      <c r="D54" s="75"/>
      <c r="E54" s="82">
        <v>28</v>
      </c>
      <c r="F54" s="75"/>
      <c r="G54" s="75"/>
      <c r="H54"/>
      <c r="I54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1" ht="19" thickBot="1" x14ac:dyDescent="0.5">
      <c r="A55" s="21">
        <v>45</v>
      </c>
      <c r="B55" s="51">
        <v>180209120020</v>
      </c>
      <c r="C55" s="81">
        <v>38</v>
      </c>
      <c r="D55" s="75"/>
      <c r="E55" s="82">
        <v>28</v>
      </c>
      <c r="F55" s="75"/>
      <c r="G55" s="75"/>
      <c r="H55"/>
      <c r="I55"/>
    </row>
    <row r="56" spans="1:21" ht="19" thickBot="1" x14ac:dyDescent="0.5">
      <c r="A56" s="21">
        <v>46</v>
      </c>
      <c r="B56" s="51">
        <v>180209120021</v>
      </c>
      <c r="C56" s="81">
        <v>35</v>
      </c>
      <c r="E56" s="82">
        <v>23</v>
      </c>
      <c r="G56" s="75"/>
      <c r="H56"/>
      <c r="I56"/>
    </row>
    <row r="57" spans="1:21" ht="19" thickBot="1" x14ac:dyDescent="0.5">
      <c r="A57" s="21">
        <v>47</v>
      </c>
      <c r="B57" s="51">
        <v>180209120022</v>
      </c>
      <c r="C57" s="81">
        <v>39</v>
      </c>
      <c r="E57" s="82">
        <v>22</v>
      </c>
      <c r="H57"/>
      <c r="I57"/>
    </row>
    <row r="58" spans="1:21" ht="19" thickBot="1" x14ac:dyDescent="0.5">
      <c r="A58" s="21">
        <v>48</v>
      </c>
      <c r="B58" s="51">
        <v>180209120023</v>
      </c>
      <c r="C58" s="81">
        <v>33</v>
      </c>
      <c r="E58" s="82">
        <v>19</v>
      </c>
    </row>
    <row r="59" spans="1:21" ht="19" thickBot="1" x14ac:dyDescent="0.5">
      <c r="A59" s="21">
        <v>49</v>
      </c>
      <c r="B59" s="51">
        <v>180209120025</v>
      </c>
      <c r="C59" s="81">
        <v>43</v>
      </c>
      <c r="E59" s="82">
        <v>33</v>
      </c>
    </row>
    <row r="60" spans="1:21" ht="19" thickBot="1" x14ac:dyDescent="0.5">
      <c r="A60" s="21">
        <v>50</v>
      </c>
      <c r="B60" s="51">
        <v>180209120026</v>
      </c>
      <c r="C60" s="81">
        <v>43</v>
      </c>
      <c r="E60" s="82">
        <v>30</v>
      </c>
    </row>
    <row r="61" spans="1:21" ht="19" thickBot="1" x14ac:dyDescent="0.5">
      <c r="A61" s="21">
        <v>51</v>
      </c>
      <c r="B61" s="51">
        <v>180209120027</v>
      </c>
      <c r="C61" s="81">
        <v>31</v>
      </c>
      <c r="E61" s="82">
        <v>18</v>
      </c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479BF-54B6-4A27-BC98-17E86EEF4597}">
  <dimension ref="A1:U63"/>
  <sheetViews>
    <sheetView workbookViewId="0">
      <selection activeCell="A4" sqref="A4:E4"/>
    </sheetView>
  </sheetViews>
  <sheetFormatPr defaultColWidth="4.5703125" defaultRowHeight="18.5" x14ac:dyDescent="0.45"/>
  <cols>
    <col min="1" max="1" width="9.9257812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10937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.0703125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35546875" style="6" customWidth="1"/>
    <col min="246" max="246" width="4.7109375" style="6" bestFit="1" customWidth="1"/>
    <col min="247" max="256" width="4.5703125" style="6"/>
    <col min="257" max="257" width="9.9257812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10937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.0703125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35546875" style="6" customWidth="1"/>
    <col min="502" max="502" width="4.7109375" style="6" bestFit="1" customWidth="1"/>
    <col min="503" max="512" width="4.5703125" style="6"/>
    <col min="513" max="513" width="9.9257812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10937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.0703125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35546875" style="6" customWidth="1"/>
    <col min="758" max="758" width="4.7109375" style="6" bestFit="1" customWidth="1"/>
    <col min="759" max="768" width="4.5703125" style="6"/>
    <col min="769" max="769" width="9.9257812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10937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.0703125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35546875" style="6" customWidth="1"/>
    <col min="1014" max="1014" width="4.7109375" style="6" bestFit="1" customWidth="1"/>
    <col min="1015" max="1024" width="4.5703125" style="6"/>
    <col min="1025" max="1025" width="9.9257812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10937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.0703125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35546875" style="6" customWidth="1"/>
    <col min="1270" max="1270" width="4.7109375" style="6" bestFit="1" customWidth="1"/>
    <col min="1271" max="1280" width="4.5703125" style="6"/>
    <col min="1281" max="1281" width="9.9257812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10937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.0703125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35546875" style="6" customWidth="1"/>
    <col min="1526" max="1526" width="4.7109375" style="6" bestFit="1" customWidth="1"/>
    <col min="1527" max="1536" width="4.5703125" style="6"/>
    <col min="1537" max="1537" width="9.9257812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10937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.0703125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35546875" style="6" customWidth="1"/>
    <col min="1782" max="1782" width="4.7109375" style="6" bestFit="1" customWidth="1"/>
    <col min="1783" max="1792" width="4.5703125" style="6"/>
    <col min="1793" max="1793" width="9.9257812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10937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.0703125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35546875" style="6" customWidth="1"/>
    <col min="2038" max="2038" width="4.7109375" style="6" bestFit="1" customWidth="1"/>
    <col min="2039" max="2048" width="4.5703125" style="6"/>
    <col min="2049" max="2049" width="9.9257812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10937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.0703125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35546875" style="6" customWidth="1"/>
    <col min="2294" max="2294" width="4.7109375" style="6" bestFit="1" customWidth="1"/>
    <col min="2295" max="2304" width="4.5703125" style="6"/>
    <col min="2305" max="2305" width="9.9257812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10937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.0703125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35546875" style="6" customWidth="1"/>
    <col min="2550" max="2550" width="4.7109375" style="6" bestFit="1" customWidth="1"/>
    <col min="2551" max="2560" width="4.5703125" style="6"/>
    <col min="2561" max="2561" width="9.9257812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10937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.0703125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35546875" style="6" customWidth="1"/>
    <col min="2806" max="2806" width="4.7109375" style="6" bestFit="1" customWidth="1"/>
    <col min="2807" max="2816" width="4.5703125" style="6"/>
    <col min="2817" max="2817" width="9.9257812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10937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.0703125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35546875" style="6" customWidth="1"/>
    <col min="3062" max="3062" width="4.7109375" style="6" bestFit="1" customWidth="1"/>
    <col min="3063" max="3072" width="4.5703125" style="6"/>
    <col min="3073" max="3073" width="9.9257812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10937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.0703125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35546875" style="6" customWidth="1"/>
    <col min="3318" max="3318" width="4.7109375" style="6" bestFit="1" customWidth="1"/>
    <col min="3319" max="3328" width="4.5703125" style="6"/>
    <col min="3329" max="3329" width="9.9257812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10937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.0703125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35546875" style="6" customWidth="1"/>
    <col min="3574" max="3574" width="4.7109375" style="6" bestFit="1" customWidth="1"/>
    <col min="3575" max="3584" width="4.5703125" style="6"/>
    <col min="3585" max="3585" width="9.9257812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10937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.0703125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35546875" style="6" customWidth="1"/>
    <col min="3830" max="3830" width="4.7109375" style="6" bestFit="1" customWidth="1"/>
    <col min="3831" max="3840" width="4.5703125" style="6"/>
    <col min="3841" max="3841" width="9.9257812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10937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.0703125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35546875" style="6" customWidth="1"/>
    <col min="4086" max="4086" width="4.7109375" style="6" bestFit="1" customWidth="1"/>
    <col min="4087" max="4096" width="4.5703125" style="6"/>
    <col min="4097" max="4097" width="9.9257812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10937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.0703125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35546875" style="6" customWidth="1"/>
    <col min="4342" max="4342" width="4.7109375" style="6" bestFit="1" customWidth="1"/>
    <col min="4343" max="4352" width="4.5703125" style="6"/>
    <col min="4353" max="4353" width="9.9257812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10937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.0703125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35546875" style="6" customWidth="1"/>
    <col min="4598" max="4598" width="4.7109375" style="6" bestFit="1" customWidth="1"/>
    <col min="4599" max="4608" width="4.5703125" style="6"/>
    <col min="4609" max="4609" width="9.9257812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10937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.0703125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35546875" style="6" customWidth="1"/>
    <col min="4854" max="4854" width="4.7109375" style="6" bestFit="1" customWidth="1"/>
    <col min="4855" max="4864" width="4.5703125" style="6"/>
    <col min="4865" max="4865" width="9.9257812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10937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.0703125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35546875" style="6" customWidth="1"/>
    <col min="5110" max="5110" width="4.7109375" style="6" bestFit="1" customWidth="1"/>
    <col min="5111" max="5120" width="4.5703125" style="6"/>
    <col min="5121" max="5121" width="9.9257812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10937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.0703125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35546875" style="6" customWidth="1"/>
    <col min="5366" max="5366" width="4.7109375" style="6" bestFit="1" customWidth="1"/>
    <col min="5367" max="5376" width="4.5703125" style="6"/>
    <col min="5377" max="5377" width="9.9257812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10937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.0703125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35546875" style="6" customWidth="1"/>
    <col min="5622" max="5622" width="4.7109375" style="6" bestFit="1" customWidth="1"/>
    <col min="5623" max="5632" width="4.5703125" style="6"/>
    <col min="5633" max="5633" width="9.9257812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10937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.0703125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35546875" style="6" customWidth="1"/>
    <col min="5878" max="5878" width="4.7109375" style="6" bestFit="1" customWidth="1"/>
    <col min="5879" max="5888" width="4.5703125" style="6"/>
    <col min="5889" max="5889" width="9.9257812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10937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.0703125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35546875" style="6" customWidth="1"/>
    <col min="6134" max="6134" width="4.7109375" style="6" bestFit="1" customWidth="1"/>
    <col min="6135" max="6144" width="4.5703125" style="6"/>
    <col min="6145" max="6145" width="9.9257812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10937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.0703125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35546875" style="6" customWidth="1"/>
    <col min="6390" max="6390" width="4.7109375" style="6" bestFit="1" customWidth="1"/>
    <col min="6391" max="6400" width="4.5703125" style="6"/>
    <col min="6401" max="6401" width="9.9257812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10937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.0703125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35546875" style="6" customWidth="1"/>
    <col min="6646" max="6646" width="4.7109375" style="6" bestFit="1" customWidth="1"/>
    <col min="6647" max="6656" width="4.5703125" style="6"/>
    <col min="6657" max="6657" width="9.9257812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10937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.0703125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35546875" style="6" customWidth="1"/>
    <col min="6902" max="6902" width="4.7109375" style="6" bestFit="1" customWidth="1"/>
    <col min="6903" max="6912" width="4.5703125" style="6"/>
    <col min="6913" max="6913" width="9.9257812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10937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.0703125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35546875" style="6" customWidth="1"/>
    <col min="7158" max="7158" width="4.7109375" style="6" bestFit="1" customWidth="1"/>
    <col min="7159" max="7168" width="4.5703125" style="6"/>
    <col min="7169" max="7169" width="9.9257812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10937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.0703125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35546875" style="6" customWidth="1"/>
    <col min="7414" max="7414" width="4.7109375" style="6" bestFit="1" customWidth="1"/>
    <col min="7415" max="7424" width="4.5703125" style="6"/>
    <col min="7425" max="7425" width="9.9257812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10937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.0703125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35546875" style="6" customWidth="1"/>
    <col min="7670" max="7670" width="4.7109375" style="6" bestFit="1" customWidth="1"/>
    <col min="7671" max="7680" width="4.5703125" style="6"/>
    <col min="7681" max="7681" width="9.9257812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10937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.0703125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35546875" style="6" customWidth="1"/>
    <col min="7926" max="7926" width="4.7109375" style="6" bestFit="1" customWidth="1"/>
    <col min="7927" max="7936" width="4.5703125" style="6"/>
    <col min="7937" max="7937" width="9.9257812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10937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.0703125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35546875" style="6" customWidth="1"/>
    <col min="8182" max="8182" width="4.7109375" style="6" bestFit="1" customWidth="1"/>
    <col min="8183" max="8192" width="4.5703125" style="6"/>
    <col min="8193" max="8193" width="9.9257812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10937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.0703125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35546875" style="6" customWidth="1"/>
    <col min="8438" max="8438" width="4.7109375" style="6" bestFit="1" customWidth="1"/>
    <col min="8439" max="8448" width="4.5703125" style="6"/>
    <col min="8449" max="8449" width="9.9257812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10937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.0703125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35546875" style="6" customWidth="1"/>
    <col min="8694" max="8694" width="4.7109375" style="6" bestFit="1" customWidth="1"/>
    <col min="8695" max="8704" width="4.5703125" style="6"/>
    <col min="8705" max="8705" width="9.9257812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10937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.0703125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35546875" style="6" customWidth="1"/>
    <col min="8950" max="8950" width="4.7109375" style="6" bestFit="1" customWidth="1"/>
    <col min="8951" max="8960" width="4.5703125" style="6"/>
    <col min="8961" max="8961" width="9.9257812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10937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.0703125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35546875" style="6" customWidth="1"/>
    <col min="9206" max="9206" width="4.7109375" style="6" bestFit="1" customWidth="1"/>
    <col min="9207" max="9216" width="4.5703125" style="6"/>
    <col min="9217" max="9217" width="9.9257812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10937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.0703125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35546875" style="6" customWidth="1"/>
    <col min="9462" max="9462" width="4.7109375" style="6" bestFit="1" customWidth="1"/>
    <col min="9463" max="9472" width="4.5703125" style="6"/>
    <col min="9473" max="9473" width="9.9257812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10937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.0703125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35546875" style="6" customWidth="1"/>
    <col min="9718" max="9718" width="4.7109375" style="6" bestFit="1" customWidth="1"/>
    <col min="9719" max="9728" width="4.5703125" style="6"/>
    <col min="9729" max="9729" width="9.9257812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10937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.0703125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35546875" style="6" customWidth="1"/>
    <col min="9974" max="9974" width="4.7109375" style="6" bestFit="1" customWidth="1"/>
    <col min="9975" max="9984" width="4.5703125" style="6"/>
    <col min="9985" max="9985" width="9.9257812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10937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.0703125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35546875" style="6" customWidth="1"/>
    <col min="10230" max="10230" width="4.7109375" style="6" bestFit="1" customWidth="1"/>
    <col min="10231" max="10240" width="4.5703125" style="6"/>
    <col min="10241" max="10241" width="9.9257812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10937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.0703125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35546875" style="6" customWidth="1"/>
    <col min="10486" max="10486" width="4.7109375" style="6" bestFit="1" customWidth="1"/>
    <col min="10487" max="10496" width="4.5703125" style="6"/>
    <col min="10497" max="10497" width="9.9257812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10937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.0703125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35546875" style="6" customWidth="1"/>
    <col min="10742" max="10742" width="4.7109375" style="6" bestFit="1" customWidth="1"/>
    <col min="10743" max="10752" width="4.5703125" style="6"/>
    <col min="10753" max="10753" width="9.9257812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10937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.0703125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35546875" style="6" customWidth="1"/>
    <col min="10998" max="10998" width="4.7109375" style="6" bestFit="1" customWidth="1"/>
    <col min="10999" max="11008" width="4.5703125" style="6"/>
    <col min="11009" max="11009" width="9.9257812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10937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.0703125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35546875" style="6" customWidth="1"/>
    <col min="11254" max="11254" width="4.7109375" style="6" bestFit="1" customWidth="1"/>
    <col min="11255" max="11264" width="4.5703125" style="6"/>
    <col min="11265" max="11265" width="9.9257812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10937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.0703125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35546875" style="6" customWidth="1"/>
    <col min="11510" max="11510" width="4.7109375" style="6" bestFit="1" customWidth="1"/>
    <col min="11511" max="11520" width="4.5703125" style="6"/>
    <col min="11521" max="11521" width="9.9257812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10937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.0703125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35546875" style="6" customWidth="1"/>
    <col min="11766" max="11766" width="4.7109375" style="6" bestFit="1" customWidth="1"/>
    <col min="11767" max="11776" width="4.5703125" style="6"/>
    <col min="11777" max="11777" width="9.9257812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10937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.0703125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35546875" style="6" customWidth="1"/>
    <col min="12022" max="12022" width="4.7109375" style="6" bestFit="1" customWidth="1"/>
    <col min="12023" max="12032" width="4.5703125" style="6"/>
    <col min="12033" max="12033" width="9.9257812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10937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.0703125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35546875" style="6" customWidth="1"/>
    <col min="12278" max="12278" width="4.7109375" style="6" bestFit="1" customWidth="1"/>
    <col min="12279" max="12288" width="4.5703125" style="6"/>
    <col min="12289" max="12289" width="9.9257812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10937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.0703125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35546875" style="6" customWidth="1"/>
    <col min="12534" max="12534" width="4.7109375" style="6" bestFit="1" customWidth="1"/>
    <col min="12535" max="12544" width="4.5703125" style="6"/>
    <col min="12545" max="12545" width="9.9257812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10937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.0703125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35546875" style="6" customWidth="1"/>
    <col min="12790" max="12790" width="4.7109375" style="6" bestFit="1" customWidth="1"/>
    <col min="12791" max="12800" width="4.5703125" style="6"/>
    <col min="12801" max="12801" width="9.9257812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10937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.0703125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35546875" style="6" customWidth="1"/>
    <col min="13046" max="13046" width="4.7109375" style="6" bestFit="1" customWidth="1"/>
    <col min="13047" max="13056" width="4.5703125" style="6"/>
    <col min="13057" max="13057" width="9.9257812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10937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.0703125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35546875" style="6" customWidth="1"/>
    <col min="13302" max="13302" width="4.7109375" style="6" bestFit="1" customWidth="1"/>
    <col min="13303" max="13312" width="4.5703125" style="6"/>
    <col min="13313" max="13313" width="9.9257812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10937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.0703125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35546875" style="6" customWidth="1"/>
    <col min="13558" max="13558" width="4.7109375" style="6" bestFit="1" customWidth="1"/>
    <col min="13559" max="13568" width="4.5703125" style="6"/>
    <col min="13569" max="13569" width="9.9257812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10937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.0703125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35546875" style="6" customWidth="1"/>
    <col min="13814" max="13814" width="4.7109375" style="6" bestFit="1" customWidth="1"/>
    <col min="13815" max="13824" width="4.5703125" style="6"/>
    <col min="13825" max="13825" width="9.9257812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10937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.0703125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35546875" style="6" customWidth="1"/>
    <col min="14070" max="14070" width="4.7109375" style="6" bestFit="1" customWidth="1"/>
    <col min="14071" max="14080" width="4.5703125" style="6"/>
    <col min="14081" max="14081" width="9.9257812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10937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.0703125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35546875" style="6" customWidth="1"/>
    <col min="14326" max="14326" width="4.7109375" style="6" bestFit="1" customWidth="1"/>
    <col min="14327" max="14336" width="4.5703125" style="6"/>
    <col min="14337" max="14337" width="9.9257812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10937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.0703125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35546875" style="6" customWidth="1"/>
    <col min="14582" max="14582" width="4.7109375" style="6" bestFit="1" customWidth="1"/>
    <col min="14583" max="14592" width="4.5703125" style="6"/>
    <col min="14593" max="14593" width="9.9257812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10937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.0703125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35546875" style="6" customWidth="1"/>
    <col min="14838" max="14838" width="4.7109375" style="6" bestFit="1" customWidth="1"/>
    <col min="14839" max="14848" width="4.5703125" style="6"/>
    <col min="14849" max="14849" width="9.9257812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10937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.0703125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35546875" style="6" customWidth="1"/>
    <col min="15094" max="15094" width="4.7109375" style="6" bestFit="1" customWidth="1"/>
    <col min="15095" max="15104" width="4.5703125" style="6"/>
    <col min="15105" max="15105" width="9.9257812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10937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.0703125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35546875" style="6" customWidth="1"/>
    <col min="15350" max="15350" width="4.7109375" style="6" bestFit="1" customWidth="1"/>
    <col min="15351" max="15360" width="4.5703125" style="6"/>
    <col min="15361" max="15361" width="9.9257812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10937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.0703125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35546875" style="6" customWidth="1"/>
    <col min="15606" max="15606" width="4.7109375" style="6" bestFit="1" customWidth="1"/>
    <col min="15607" max="15616" width="4.5703125" style="6"/>
    <col min="15617" max="15617" width="9.9257812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10937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.0703125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35546875" style="6" customWidth="1"/>
    <col min="15862" max="15862" width="4.7109375" style="6" bestFit="1" customWidth="1"/>
    <col min="15863" max="15872" width="4.5703125" style="6"/>
    <col min="15873" max="15873" width="9.9257812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10937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.0703125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35546875" style="6" customWidth="1"/>
    <col min="16118" max="16118" width="4.7109375" style="6" bestFit="1" customWidth="1"/>
    <col min="16119" max="16128" width="4.5703125" style="6"/>
    <col min="16129" max="16129" width="9.9257812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10937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.0703125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35546875" style="6" customWidth="1"/>
    <col min="16374" max="16374" width="4.7109375" style="6" bestFit="1" customWidth="1"/>
    <col min="16375" max="16384" width="4.5703125" style="6"/>
  </cols>
  <sheetData>
    <row r="1" spans="1:21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1" ht="20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1" ht="44" customHeight="1" x14ac:dyDescent="0.45">
      <c r="A3" s="7" t="s">
        <v>65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1" ht="32.5" customHeight="1" x14ac:dyDescent="0.45">
      <c r="A4" s="7" t="s">
        <v>66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1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51.923076923076927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1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19.230769230769234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1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35.57692307692308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1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1" ht="25" customHeight="1" x14ac:dyDescent="0.4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1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1" t="s">
        <v>34</v>
      </c>
      <c r="J10" s="42" t="s">
        <v>35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40</v>
      </c>
      <c r="P10" s="42" t="s">
        <v>41</v>
      </c>
      <c r="Q10" s="42" t="s">
        <v>42</v>
      </c>
      <c r="R10" s="42" t="s">
        <v>43</v>
      </c>
      <c r="S10" s="42" t="s">
        <v>44</v>
      </c>
      <c r="T10" s="42" t="s">
        <v>45</v>
      </c>
    </row>
    <row r="11" spans="1:21" ht="25" customHeight="1" thickBot="1" x14ac:dyDescent="0.5">
      <c r="A11" s="21">
        <v>1</v>
      </c>
      <c r="B11" s="43">
        <v>180409120001</v>
      </c>
      <c r="C11" s="78">
        <v>40</v>
      </c>
      <c r="D11" s="45">
        <f>COUNTIF(C11:C37,"&gt;="&amp;D10)</f>
        <v>27</v>
      </c>
      <c r="E11" s="79">
        <v>30</v>
      </c>
      <c r="F11" s="47">
        <f>COUNTIF(E11:E37,"&gt;="&amp;F10)</f>
        <v>10</v>
      </c>
      <c r="G11" s="48" t="s">
        <v>46</v>
      </c>
      <c r="H11" s="49">
        <v>3</v>
      </c>
      <c r="I11" s="50">
        <v>3</v>
      </c>
      <c r="J11" s="80">
        <v>3</v>
      </c>
      <c r="K11" s="80">
        <v>2</v>
      </c>
      <c r="L11" s="80">
        <v>3</v>
      </c>
      <c r="M11" s="80">
        <v>2</v>
      </c>
      <c r="N11" s="80">
        <v>3</v>
      </c>
      <c r="O11" s="80">
        <v>3</v>
      </c>
      <c r="P11" s="80">
        <v>3</v>
      </c>
      <c r="Q11" s="80">
        <v>2</v>
      </c>
      <c r="R11" s="80">
        <v>3</v>
      </c>
      <c r="S11" s="80">
        <v>3</v>
      </c>
      <c r="T11" s="80">
        <v>2</v>
      </c>
    </row>
    <row r="12" spans="1:21" ht="25" customHeight="1" thickBot="1" x14ac:dyDescent="0.5">
      <c r="A12" s="21">
        <v>2</v>
      </c>
      <c r="B12" s="51">
        <v>180409120002</v>
      </c>
      <c r="C12" s="81">
        <v>44</v>
      </c>
      <c r="D12" s="53">
        <f>(D11/52)*100</f>
        <v>51.923076923076927</v>
      </c>
      <c r="E12" s="82">
        <v>33</v>
      </c>
      <c r="F12" s="55">
        <f>(F11/52)*100</f>
        <v>19.230769230769234</v>
      </c>
      <c r="G12" s="48" t="s">
        <v>47</v>
      </c>
      <c r="H12" s="56">
        <v>3</v>
      </c>
      <c r="I12" s="57">
        <v>3</v>
      </c>
      <c r="J12" s="83">
        <v>2</v>
      </c>
      <c r="K12" s="83">
        <v>2</v>
      </c>
      <c r="L12" s="83">
        <v>3</v>
      </c>
      <c r="M12" s="83">
        <v>2</v>
      </c>
      <c r="N12" s="83">
        <v>3</v>
      </c>
      <c r="O12" s="83">
        <v>3</v>
      </c>
      <c r="P12" s="83">
        <v>2</v>
      </c>
      <c r="Q12" s="83">
        <v>2</v>
      </c>
      <c r="R12" s="83">
        <v>3</v>
      </c>
      <c r="S12" s="83">
        <v>3</v>
      </c>
      <c r="T12" s="83">
        <v>2</v>
      </c>
    </row>
    <row r="13" spans="1:21" ht="25" customHeight="1" thickBot="1" x14ac:dyDescent="0.5">
      <c r="A13" s="21">
        <v>3</v>
      </c>
      <c r="B13" s="51">
        <v>180409120004</v>
      </c>
      <c r="C13" s="81">
        <v>36</v>
      </c>
      <c r="D13" s="45"/>
      <c r="E13" s="82">
        <v>16</v>
      </c>
      <c r="F13" s="58"/>
      <c r="G13" s="48" t="s">
        <v>48</v>
      </c>
      <c r="H13" s="56"/>
      <c r="I13" s="5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1" ht="25" customHeight="1" thickBot="1" x14ac:dyDescent="0.5">
      <c r="A14" s="21">
        <v>4</v>
      </c>
      <c r="B14" s="51">
        <v>180409120005</v>
      </c>
      <c r="C14" s="81">
        <v>43</v>
      </c>
      <c r="D14" s="45"/>
      <c r="E14" s="82">
        <v>31</v>
      </c>
      <c r="F14" s="58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1" ht="25" customHeight="1" thickBot="1" x14ac:dyDescent="0.5">
      <c r="A15" s="21">
        <v>5</v>
      </c>
      <c r="B15" s="51">
        <v>180409120006</v>
      </c>
      <c r="C15" s="81">
        <v>43</v>
      </c>
      <c r="D15" s="45"/>
      <c r="E15" s="82">
        <v>15</v>
      </c>
      <c r="F15" s="58"/>
      <c r="G15" s="59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1" ht="25" customHeight="1" thickBot="1" x14ac:dyDescent="0.5">
      <c r="A16" s="21">
        <v>6</v>
      </c>
      <c r="B16" s="51">
        <v>180409120008</v>
      </c>
      <c r="C16" s="81">
        <v>35</v>
      </c>
      <c r="D16" s="45"/>
      <c r="E16" s="82">
        <v>12</v>
      </c>
      <c r="F16" s="58"/>
      <c r="G16" s="59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35.5" customHeight="1" thickBot="1" x14ac:dyDescent="0.5">
      <c r="A17" s="21">
        <v>7</v>
      </c>
      <c r="B17" s="51">
        <v>180409120009</v>
      </c>
      <c r="C17" s="81">
        <v>36</v>
      </c>
      <c r="D17" s="45"/>
      <c r="E17" s="82">
        <v>23</v>
      </c>
      <c r="F17" s="58"/>
      <c r="G17" s="59" t="s">
        <v>49</v>
      </c>
      <c r="H17" s="60">
        <f>AVERAGE(H11:H16)</f>
        <v>3</v>
      </c>
      <c r="I17" s="60">
        <f t="shared" ref="I17:T17" si="0">AVERAGE(I11:I16)</f>
        <v>3</v>
      </c>
      <c r="J17" s="60">
        <f t="shared" si="0"/>
        <v>2.5</v>
      </c>
      <c r="K17" s="60">
        <f t="shared" si="0"/>
        <v>2</v>
      </c>
      <c r="L17" s="60">
        <f t="shared" si="0"/>
        <v>3</v>
      </c>
      <c r="M17" s="60">
        <f t="shared" si="0"/>
        <v>2</v>
      </c>
      <c r="N17" s="60">
        <f t="shared" si="0"/>
        <v>3</v>
      </c>
      <c r="O17" s="60">
        <f t="shared" si="0"/>
        <v>3</v>
      </c>
      <c r="P17" s="60">
        <f t="shared" si="0"/>
        <v>2.5</v>
      </c>
      <c r="Q17" s="60">
        <f t="shared" si="0"/>
        <v>2</v>
      </c>
      <c r="R17" s="60">
        <f t="shared" si="0"/>
        <v>3</v>
      </c>
      <c r="S17" s="60">
        <f t="shared" si="0"/>
        <v>3</v>
      </c>
      <c r="T17" s="60">
        <f t="shared" si="0"/>
        <v>2</v>
      </c>
    </row>
    <row r="18" spans="1:20" ht="38" customHeight="1" thickBot="1" x14ac:dyDescent="0.5">
      <c r="A18" s="21">
        <v>8</v>
      </c>
      <c r="B18" s="51">
        <v>180409120010</v>
      </c>
      <c r="C18" s="81">
        <v>44</v>
      </c>
      <c r="D18" s="45"/>
      <c r="E18" s="82">
        <v>25</v>
      </c>
      <c r="F18" s="58"/>
      <c r="G18" s="63" t="s">
        <v>50</v>
      </c>
      <c r="H18" s="64">
        <f>(73.08*H17)/100</f>
        <v>2.1924000000000001</v>
      </c>
      <c r="I18" s="64">
        <f t="shared" ref="I18:T18" si="1">(73.08*I17)/100</f>
        <v>2.1924000000000001</v>
      </c>
      <c r="J18" s="64">
        <f t="shared" si="1"/>
        <v>1.827</v>
      </c>
      <c r="K18" s="64">
        <f t="shared" si="1"/>
        <v>1.4616</v>
      </c>
      <c r="L18" s="64">
        <f t="shared" si="1"/>
        <v>2.1924000000000001</v>
      </c>
      <c r="M18" s="64">
        <f t="shared" si="1"/>
        <v>1.4616</v>
      </c>
      <c r="N18" s="64">
        <f t="shared" si="1"/>
        <v>2.1924000000000001</v>
      </c>
      <c r="O18" s="64">
        <f t="shared" si="1"/>
        <v>2.1924000000000001</v>
      </c>
      <c r="P18" s="64">
        <f t="shared" si="1"/>
        <v>1.827</v>
      </c>
      <c r="Q18" s="64">
        <f t="shared" si="1"/>
        <v>1.4616</v>
      </c>
      <c r="R18" s="64">
        <f t="shared" si="1"/>
        <v>2.1924000000000001</v>
      </c>
      <c r="S18" s="64">
        <f t="shared" si="1"/>
        <v>2.1924000000000001</v>
      </c>
      <c r="T18" s="64">
        <f t="shared" si="1"/>
        <v>1.4616</v>
      </c>
    </row>
    <row r="19" spans="1:20" ht="25" customHeight="1" thickBot="1" x14ac:dyDescent="0.5">
      <c r="A19" s="21">
        <v>9</v>
      </c>
      <c r="B19" s="51">
        <v>180409120012</v>
      </c>
      <c r="C19" s="81">
        <v>36</v>
      </c>
      <c r="D19" s="45"/>
      <c r="E19" s="82">
        <v>22</v>
      </c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" customHeight="1" thickBot="1" x14ac:dyDescent="0.5">
      <c r="A20" s="21">
        <v>10</v>
      </c>
      <c r="B20" s="51">
        <v>180409120013</v>
      </c>
      <c r="C20" s="81">
        <v>40</v>
      </c>
      <c r="D20" s="45"/>
      <c r="E20" s="82">
        <v>23</v>
      </c>
      <c r="F20" s="45"/>
    </row>
    <row r="21" spans="1:20" ht="25" customHeight="1" thickBot="1" x14ac:dyDescent="0.5">
      <c r="A21" s="21">
        <v>11</v>
      </c>
      <c r="B21" s="51">
        <v>180409120014</v>
      </c>
      <c r="C21" s="81">
        <v>41</v>
      </c>
      <c r="D21" s="45"/>
      <c r="E21" s="82">
        <v>34</v>
      </c>
      <c r="F21" s="67"/>
    </row>
    <row r="22" spans="1:20" ht="25" customHeight="1" thickBot="1" x14ac:dyDescent="0.5">
      <c r="A22" s="21">
        <v>12</v>
      </c>
      <c r="B22" s="51">
        <v>180409120015</v>
      </c>
      <c r="C22" s="81">
        <v>40</v>
      </c>
      <c r="D22" s="45"/>
      <c r="E22" s="82">
        <v>34</v>
      </c>
      <c r="F22" s="67"/>
    </row>
    <row r="23" spans="1:20" ht="25" customHeight="1" thickBot="1" x14ac:dyDescent="0.5">
      <c r="A23" s="21">
        <v>13</v>
      </c>
      <c r="B23" s="51">
        <v>180409120018</v>
      </c>
      <c r="C23" s="81">
        <v>30</v>
      </c>
      <c r="D23" s="45"/>
      <c r="E23" s="82">
        <v>33</v>
      </c>
      <c r="F23" s="67"/>
      <c r="J23" s="36"/>
      <c r="K23" s="36"/>
    </row>
    <row r="24" spans="1:20" ht="31.5" customHeight="1" thickBot="1" x14ac:dyDescent="0.5">
      <c r="A24" s="21">
        <v>14</v>
      </c>
      <c r="B24" s="51">
        <v>180409120020</v>
      </c>
      <c r="C24" s="81">
        <v>35</v>
      </c>
      <c r="D24" s="45"/>
      <c r="E24" s="82">
        <v>27</v>
      </c>
      <c r="F24" s="67"/>
      <c r="H24" s="68"/>
      <c r="I24" s="69"/>
      <c r="J24" s="69"/>
      <c r="M24" s="36"/>
      <c r="N24" s="36"/>
      <c r="O24" s="36"/>
      <c r="P24" s="36"/>
      <c r="Q24" s="36"/>
    </row>
    <row r="25" spans="1:20" ht="25" customHeight="1" thickBot="1" x14ac:dyDescent="0.5">
      <c r="A25" s="21">
        <v>15</v>
      </c>
      <c r="B25" s="51">
        <v>180409120021</v>
      </c>
      <c r="C25" s="81">
        <v>35</v>
      </c>
      <c r="D25" s="45"/>
      <c r="E25" s="82">
        <v>26</v>
      </c>
      <c r="F25" s="67"/>
      <c r="H25" s="70"/>
      <c r="I25" s="71"/>
      <c r="J25" s="71"/>
      <c r="M25" s="36"/>
      <c r="N25" s="36"/>
      <c r="O25" s="36"/>
      <c r="P25" s="36"/>
      <c r="Q25" s="36"/>
    </row>
    <row r="26" spans="1:20" ht="25" customHeight="1" thickBot="1" x14ac:dyDescent="0.5">
      <c r="A26" s="21">
        <v>16</v>
      </c>
      <c r="B26" s="51">
        <v>180409120022</v>
      </c>
      <c r="C26" s="81">
        <v>35</v>
      </c>
      <c r="D26" s="45"/>
      <c r="E26" s="82">
        <v>25</v>
      </c>
      <c r="F26" s="67"/>
      <c r="H26" s="21"/>
      <c r="N26" s="36"/>
      <c r="O26" s="36"/>
      <c r="P26" s="36"/>
      <c r="Q26" s="36"/>
    </row>
    <row r="27" spans="1:20" ht="25" customHeight="1" thickBot="1" x14ac:dyDescent="0.5">
      <c r="A27" s="21">
        <v>17</v>
      </c>
      <c r="B27" s="51">
        <v>180409120023</v>
      </c>
      <c r="C27" s="81">
        <v>39</v>
      </c>
      <c r="D27" s="45"/>
      <c r="E27" s="82">
        <v>22</v>
      </c>
      <c r="F27" s="6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5" customHeight="1" thickBot="1" x14ac:dyDescent="0.5">
      <c r="A28" s="21">
        <v>18</v>
      </c>
      <c r="B28" s="51">
        <v>180409120024</v>
      </c>
      <c r="C28" s="81">
        <v>30</v>
      </c>
      <c r="D28" s="72"/>
      <c r="E28" s="82">
        <v>22</v>
      </c>
      <c r="F28" s="73"/>
      <c r="G28" s="7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5" customHeight="1" thickBot="1" x14ac:dyDescent="0.5">
      <c r="A29" s="21">
        <v>19</v>
      </c>
      <c r="B29" s="51">
        <v>180409120025</v>
      </c>
      <c r="C29" s="81">
        <v>31</v>
      </c>
      <c r="D29" s="45"/>
      <c r="E29" s="82">
        <v>28</v>
      </c>
      <c r="F29" s="67"/>
      <c r="G29" s="7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5" customHeight="1" thickBot="1" x14ac:dyDescent="0.5">
      <c r="A30" s="21">
        <v>20</v>
      </c>
      <c r="B30" s="51">
        <v>180409120027</v>
      </c>
      <c r="C30" s="81">
        <v>35</v>
      </c>
      <c r="D30" s="45"/>
      <c r="E30" s="82">
        <v>13</v>
      </c>
      <c r="F30" s="67"/>
      <c r="G30" s="7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5" customHeight="1" thickBot="1" x14ac:dyDescent="0.5">
      <c r="A31" s="21">
        <v>21</v>
      </c>
      <c r="B31" s="51">
        <v>180409120028</v>
      </c>
      <c r="C31" s="81">
        <v>35</v>
      </c>
      <c r="D31" s="45"/>
      <c r="E31" s="82">
        <v>25</v>
      </c>
      <c r="F31" s="67"/>
      <c r="G31" s="7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5" customHeight="1" thickBot="1" x14ac:dyDescent="0.5">
      <c r="A32" s="21">
        <v>22</v>
      </c>
      <c r="B32" s="51">
        <v>180409120032</v>
      </c>
      <c r="C32" s="81">
        <v>29</v>
      </c>
      <c r="D32" s="45"/>
      <c r="E32" s="82">
        <v>24</v>
      </c>
      <c r="F32" s="67"/>
      <c r="G32" s="7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1" ht="25" customHeight="1" thickBot="1" x14ac:dyDescent="0.5">
      <c r="A33" s="21">
        <v>23</v>
      </c>
      <c r="B33" s="51">
        <v>180409120033</v>
      </c>
      <c r="C33" s="81">
        <v>35</v>
      </c>
      <c r="D33" s="45"/>
      <c r="E33" s="82">
        <v>18</v>
      </c>
      <c r="F33" s="67"/>
      <c r="G33" s="7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1" ht="25" customHeight="1" thickBot="1" x14ac:dyDescent="0.5">
      <c r="A34" s="21">
        <v>24</v>
      </c>
      <c r="B34" s="51">
        <v>180409120037</v>
      </c>
      <c r="C34" s="81">
        <v>40</v>
      </c>
      <c r="D34" s="45"/>
      <c r="E34" s="82">
        <v>38</v>
      </c>
      <c r="F34" s="67"/>
      <c r="G34" s="7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1" ht="25" customHeight="1" thickBot="1" x14ac:dyDescent="0.5">
      <c r="A35" s="21">
        <v>25</v>
      </c>
      <c r="B35" s="51">
        <v>180409120041</v>
      </c>
      <c r="C35" s="81">
        <v>41</v>
      </c>
      <c r="D35" s="45"/>
      <c r="E35" s="82">
        <v>35</v>
      </c>
      <c r="F35" s="67"/>
      <c r="G35" s="7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25" customHeight="1" thickBot="1" x14ac:dyDescent="0.5">
      <c r="A36" s="21">
        <v>26</v>
      </c>
      <c r="B36" s="51">
        <v>180209120001</v>
      </c>
      <c r="C36" s="81">
        <v>34</v>
      </c>
      <c r="D36" s="45"/>
      <c r="E36" s="82">
        <v>27</v>
      </c>
      <c r="F36" s="67"/>
      <c r="G36" s="7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1" ht="25" customHeight="1" thickBot="1" x14ac:dyDescent="0.5">
      <c r="A37" s="21">
        <v>27</v>
      </c>
      <c r="B37" s="51">
        <v>180209120002</v>
      </c>
      <c r="C37" s="81">
        <v>39</v>
      </c>
      <c r="D37" s="45"/>
      <c r="E37" s="82">
        <v>33</v>
      </c>
      <c r="F37" s="67"/>
      <c r="G37" s="7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19" thickBot="1" x14ac:dyDescent="0.5">
      <c r="A38" s="21">
        <v>28</v>
      </c>
      <c r="B38" s="51">
        <v>180209120003</v>
      </c>
      <c r="C38" s="81">
        <v>39</v>
      </c>
      <c r="D38" s="75"/>
      <c r="E38" s="82">
        <v>33</v>
      </c>
      <c r="F38" s="75"/>
      <c r="G38" s="75"/>
      <c r="H38"/>
      <c r="I38"/>
      <c r="U38" s="76"/>
    </row>
    <row r="39" spans="1:21" ht="19" thickBot="1" x14ac:dyDescent="0.5">
      <c r="A39" s="21">
        <v>29</v>
      </c>
      <c r="B39" s="51">
        <v>180209120004</v>
      </c>
      <c r="C39" s="81">
        <v>38</v>
      </c>
      <c r="D39" s="77"/>
      <c r="E39" s="82">
        <v>32</v>
      </c>
      <c r="F39" s="77"/>
      <c r="G39" s="75"/>
      <c r="H39"/>
      <c r="I3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1" ht="19" thickBot="1" x14ac:dyDescent="0.5">
      <c r="A40" s="21">
        <v>30</v>
      </c>
      <c r="B40" s="51">
        <v>180209120005</v>
      </c>
      <c r="C40" s="81">
        <v>29</v>
      </c>
      <c r="D40" s="75"/>
      <c r="E40" s="82">
        <v>29</v>
      </c>
      <c r="F40" s="75"/>
      <c r="G40" s="75"/>
      <c r="H40"/>
      <c r="I40"/>
    </row>
    <row r="41" spans="1:21" ht="19" thickBot="1" x14ac:dyDescent="0.5">
      <c r="A41" s="21">
        <v>32</v>
      </c>
      <c r="B41" s="51">
        <v>180209120006</v>
      </c>
      <c r="C41" s="81">
        <v>38</v>
      </c>
      <c r="D41" s="75"/>
      <c r="E41" s="82">
        <v>26</v>
      </c>
      <c r="F41" s="75"/>
      <c r="G41" s="75"/>
      <c r="H41"/>
      <c r="I41"/>
    </row>
    <row r="42" spans="1:21" ht="19" thickBot="1" x14ac:dyDescent="0.5">
      <c r="A42" s="21">
        <v>32</v>
      </c>
      <c r="B42" s="51">
        <v>180209120007</v>
      </c>
      <c r="C42" s="81">
        <v>40</v>
      </c>
      <c r="D42" s="75"/>
      <c r="E42" s="82">
        <v>23</v>
      </c>
      <c r="F42" s="75"/>
      <c r="G42" s="75"/>
      <c r="H42"/>
      <c r="I42"/>
    </row>
    <row r="43" spans="1:21" ht="19" thickBot="1" x14ac:dyDescent="0.5">
      <c r="A43" s="21">
        <v>33</v>
      </c>
      <c r="B43" s="51">
        <v>180209120008</v>
      </c>
      <c r="C43" s="81">
        <v>35</v>
      </c>
      <c r="D43" s="75"/>
      <c r="E43" s="82">
        <v>26</v>
      </c>
      <c r="F43" s="75"/>
      <c r="G43" s="75"/>
      <c r="H43"/>
      <c r="I43"/>
    </row>
    <row r="44" spans="1:21" s="76" customFormat="1" ht="19" thickBot="1" x14ac:dyDescent="0.5">
      <c r="A44" s="21">
        <v>34</v>
      </c>
      <c r="B44" s="51">
        <v>180209120009</v>
      </c>
      <c r="C44" s="81">
        <v>40</v>
      </c>
      <c r="D44" s="75"/>
      <c r="E44" s="82">
        <v>37</v>
      </c>
      <c r="F44" s="75"/>
      <c r="G44" s="75"/>
      <c r="H44"/>
      <c r="I4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9" thickBot="1" x14ac:dyDescent="0.5">
      <c r="A45" s="21">
        <v>35</v>
      </c>
      <c r="B45" s="51">
        <v>180209120010</v>
      </c>
      <c r="C45" s="81">
        <v>35</v>
      </c>
      <c r="D45" s="75"/>
      <c r="E45" s="82">
        <v>23</v>
      </c>
      <c r="F45" s="75"/>
      <c r="G45" s="75"/>
      <c r="H45"/>
      <c r="I45"/>
      <c r="U45" s="76"/>
    </row>
    <row r="46" spans="1:21" ht="19" thickBot="1" x14ac:dyDescent="0.5">
      <c r="A46" s="21">
        <v>36</v>
      </c>
      <c r="B46" s="51">
        <v>180209120011</v>
      </c>
      <c r="C46" s="81">
        <v>35</v>
      </c>
      <c r="D46" s="75"/>
      <c r="E46" s="82">
        <v>28</v>
      </c>
      <c r="F46" s="75"/>
      <c r="G46" s="75"/>
      <c r="H46"/>
      <c r="I4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1" ht="19" thickBot="1" x14ac:dyDescent="0.5">
      <c r="A47" s="21">
        <v>37</v>
      </c>
      <c r="B47" s="51">
        <v>180209120012</v>
      </c>
      <c r="C47" s="81">
        <v>28</v>
      </c>
      <c r="D47" s="75"/>
      <c r="E47" s="82">
        <v>26</v>
      </c>
      <c r="F47" s="75"/>
      <c r="G47" s="75"/>
      <c r="H47"/>
      <c r="I47"/>
    </row>
    <row r="48" spans="1:21" ht="19" thickBot="1" x14ac:dyDescent="0.5">
      <c r="A48" s="21">
        <v>38</v>
      </c>
      <c r="B48" s="51">
        <v>180209120013</v>
      </c>
      <c r="C48" s="81">
        <v>35</v>
      </c>
      <c r="D48" s="75"/>
      <c r="E48" s="82">
        <v>23</v>
      </c>
      <c r="F48" s="75"/>
      <c r="G48" s="75"/>
      <c r="H48"/>
      <c r="I48"/>
    </row>
    <row r="49" spans="1:21" ht="19" thickBot="1" x14ac:dyDescent="0.5">
      <c r="A49" s="21">
        <v>39</v>
      </c>
      <c r="B49" s="51">
        <v>180209120014</v>
      </c>
      <c r="C49" s="81">
        <v>35</v>
      </c>
      <c r="D49" s="75"/>
      <c r="E49" s="82">
        <v>29</v>
      </c>
      <c r="F49" s="75"/>
      <c r="G49" s="75"/>
      <c r="H49"/>
      <c r="I49"/>
    </row>
    <row r="50" spans="1:21" ht="19" thickBot="1" x14ac:dyDescent="0.5">
      <c r="A50" s="21">
        <v>40</v>
      </c>
      <c r="B50" s="51">
        <v>180209120015</v>
      </c>
      <c r="C50" s="81">
        <v>36</v>
      </c>
      <c r="D50" s="75"/>
      <c r="E50" s="82">
        <v>29</v>
      </c>
      <c r="F50" s="75"/>
      <c r="G50" s="75"/>
      <c r="H50"/>
      <c r="I50"/>
    </row>
    <row r="51" spans="1:21" ht="19" thickBot="1" x14ac:dyDescent="0.5">
      <c r="A51" s="21">
        <v>41</v>
      </c>
      <c r="B51" s="51">
        <v>180209120016</v>
      </c>
      <c r="C51" s="81">
        <v>38</v>
      </c>
      <c r="D51" s="75"/>
      <c r="E51" s="82">
        <v>25</v>
      </c>
      <c r="F51" s="75"/>
      <c r="G51" s="75"/>
      <c r="H51"/>
      <c r="I51"/>
    </row>
    <row r="52" spans="1:21" s="76" customFormat="1" ht="19" thickBot="1" x14ac:dyDescent="0.5">
      <c r="A52" s="21">
        <v>42</v>
      </c>
      <c r="B52" s="51">
        <v>180209120017</v>
      </c>
      <c r="C52" s="81">
        <v>34</v>
      </c>
      <c r="D52" s="75"/>
      <c r="E52" s="82">
        <v>23</v>
      </c>
      <c r="F52" s="75"/>
      <c r="G52" s="75"/>
      <c r="H52"/>
      <c r="I5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9" thickBot="1" x14ac:dyDescent="0.5">
      <c r="A53" s="21">
        <v>43</v>
      </c>
      <c r="B53" s="51">
        <v>180209120018</v>
      </c>
      <c r="C53" s="81">
        <v>36</v>
      </c>
      <c r="D53" s="75"/>
      <c r="E53" s="82">
        <v>27</v>
      </c>
      <c r="F53" s="75"/>
      <c r="G53" s="75"/>
      <c r="H53"/>
      <c r="I53"/>
      <c r="U53" s="76"/>
    </row>
    <row r="54" spans="1:21" ht="19" thickBot="1" x14ac:dyDescent="0.5">
      <c r="A54" s="21">
        <v>44</v>
      </c>
      <c r="B54" s="51">
        <v>180209120019</v>
      </c>
      <c r="C54" s="81">
        <v>28</v>
      </c>
      <c r="D54" s="75"/>
      <c r="E54" s="82">
        <v>26</v>
      </c>
      <c r="F54" s="75"/>
      <c r="G54" s="75"/>
      <c r="H54"/>
      <c r="I54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1" ht="19" thickBot="1" x14ac:dyDescent="0.5">
      <c r="A55" s="21">
        <v>45</v>
      </c>
      <c r="B55" s="51">
        <v>180209120020</v>
      </c>
      <c r="C55" s="81">
        <v>38</v>
      </c>
      <c r="D55" s="75"/>
      <c r="E55" s="82">
        <v>33</v>
      </c>
      <c r="F55" s="75"/>
      <c r="G55" s="75"/>
      <c r="H55"/>
      <c r="I55"/>
    </row>
    <row r="56" spans="1:21" ht="19" thickBot="1" x14ac:dyDescent="0.5">
      <c r="A56" s="21">
        <v>45</v>
      </c>
      <c r="B56" s="51">
        <v>180209120021</v>
      </c>
      <c r="C56" s="81">
        <v>38</v>
      </c>
      <c r="E56" s="82">
        <v>29</v>
      </c>
      <c r="G56" s="75"/>
      <c r="H56"/>
      <c r="I56"/>
    </row>
    <row r="57" spans="1:21" ht="19" thickBot="1" x14ac:dyDescent="0.5">
      <c r="A57" s="21">
        <v>47</v>
      </c>
      <c r="B57" s="51">
        <v>180209120022</v>
      </c>
      <c r="C57" s="81">
        <v>38</v>
      </c>
      <c r="E57" s="82">
        <v>28</v>
      </c>
      <c r="H57"/>
      <c r="I57"/>
    </row>
    <row r="58" spans="1:21" ht="19" thickBot="1" x14ac:dyDescent="0.5">
      <c r="A58" s="21">
        <v>48</v>
      </c>
      <c r="B58" s="51">
        <v>180209120023</v>
      </c>
      <c r="C58" s="81">
        <v>35</v>
      </c>
      <c r="E58" s="82">
        <v>26</v>
      </c>
    </row>
    <row r="59" spans="1:21" ht="19" thickBot="1" x14ac:dyDescent="0.5">
      <c r="A59" s="21">
        <v>49</v>
      </c>
      <c r="B59" s="51">
        <v>180209120024</v>
      </c>
      <c r="C59" s="81">
        <v>28</v>
      </c>
      <c r="E59" s="82">
        <v>32</v>
      </c>
    </row>
    <row r="60" spans="1:21" ht="19" thickBot="1" x14ac:dyDescent="0.5">
      <c r="A60" s="21">
        <v>50</v>
      </c>
      <c r="B60" s="51">
        <v>180209120025</v>
      </c>
      <c r="C60" s="81">
        <v>40</v>
      </c>
      <c r="E60" s="82">
        <v>27</v>
      </c>
    </row>
    <row r="61" spans="1:21" ht="19" thickBot="1" x14ac:dyDescent="0.5">
      <c r="A61" s="21">
        <v>51</v>
      </c>
      <c r="B61" s="51">
        <v>180209120026</v>
      </c>
      <c r="C61" s="81">
        <v>40</v>
      </c>
      <c r="E61" s="82">
        <v>33</v>
      </c>
    </row>
    <row r="62" spans="1:21" ht="19" thickBot="1" x14ac:dyDescent="0.5">
      <c r="A62" s="21">
        <v>52</v>
      </c>
      <c r="B62" s="51">
        <v>180209120027</v>
      </c>
      <c r="C62" s="81">
        <v>28</v>
      </c>
      <c r="E62" s="82">
        <v>27</v>
      </c>
    </row>
    <row r="63" spans="1:21" x14ac:dyDescent="0.45">
      <c r="A63" s="21">
        <v>53</v>
      </c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BBAR2101</vt:lpstr>
      <vt:lpstr>BBAR2102</vt:lpstr>
      <vt:lpstr>BBAR2103</vt:lpstr>
      <vt:lpstr>BBAR2104</vt:lpstr>
      <vt:lpstr>BBAR2105</vt:lpstr>
      <vt:lpstr>BBAR2201</vt:lpstr>
      <vt:lpstr>BBAR2202</vt:lpstr>
      <vt:lpstr>BBAR2203</vt:lpstr>
      <vt:lpstr>BBAR2204</vt:lpstr>
      <vt:lpstr>BBAR2205</vt:lpstr>
      <vt:lpstr>CUTM1191</vt:lpstr>
      <vt:lpstr>CUTM1221</vt:lpstr>
      <vt:lpstr>CUTM1222</vt:lpstr>
      <vt:lpstr>CUTM1223</vt:lpstr>
      <vt:lpstr>Sheet15</vt:lpstr>
      <vt:lpstr>BBAR1103</vt:lpstr>
      <vt:lpstr>BBAR1104</vt:lpstr>
      <vt:lpstr>BBAR1105</vt:lpstr>
      <vt:lpstr>BBAR1202</vt:lpstr>
      <vt:lpstr>BBAR1203</vt:lpstr>
      <vt:lpstr>BBAR1204</vt:lpstr>
      <vt:lpstr>CUTM1237</vt:lpstr>
      <vt:lpstr>CUTM1266</vt:lpstr>
      <vt:lpstr>CUTM1267</vt:lpstr>
      <vt:lpstr>CUTM1268</vt:lpstr>
      <vt:lpstr>CUTM1674</vt:lpstr>
      <vt:lpstr>CUTM2380</vt:lpstr>
      <vt:lpstr>CUTM2381</vt:lpstr>
      <vt:lpstr>MCDE0601</vt:lpstr>
      <vt:lpstr>MCDE0605</vt:lpstr>
      <vt:lpstr>MCDE0606</vt:lpstr>
      <vt:lpstr>MCFC0501</vt:lpstr>
      <vt:lpstr>MCFC0902</vt:lpstr>
      <vt:lpstr>MCFC1101</vt:lpstr>
      <vt:lpstr>PROFICIENCY</vt:lpstr>
      <vt:lpstr>CUTM1234</vt:lpstr>
      <vt:lpstr>CUTM1224</vt:lpstr>
      <vt:lpstr>BBAR1205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Patjoshi</dc:creator>
  <cp:lastModifiedBy>Pramod Patjoshi</cp:lastModifiedBy>
  <dcterms:created xsi:type="dcterms:W3CDTF">2022-11-19T10:32:38Z</dcterms:created>
  <dcterms:modified xsi:type="dcterms:W3CDTF">2022-11-20T04:16:46Z</dcterms:modified>
</cp:coreProperties>
</file>