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dvanced Hematology" sheetId="1" r:id="rId1"/>
    <sheet name="Biological Chemistry" sheetId="2" r:id="rId2"/>
    <sheet name="Blood Banking" sheetId="3" r:id="rId3"/>
    <sheet name="Clinical Pathology Lab" sheetId="4" r:id="rId4"/>
    <sheet name="Clinical Pathology" sheetId="5" r:id="rId5"/>
    <sheet name="Fundamental of MLT" sheetId="6" r:id="rId6"/>
    <sheet name="Hematology Lab" sheetId="7" r:id="rId7"/>
    <sheet name="Hematology" sheetId="8" r:id="rId8"/>
    <sheet name="Histology" sheetId="9" r:id="rId9"/>
    <sheet name="Immunlogy &amp; parasitology" sheetId="10" r:id="rId10"/>
    <sheet name="Internship" sheetId="11" r:id="rId11"/>
    <sheet name="Medical Microbiology" sheetId="12" r:id="rId12"/>
    <sheet name="Microbiology Lab" sheetId="13" r:id="rId13"/>
    <sheet name=" M Biology &amp; C Biochemistry" sheetId="14" r:id="rId14"/>
    <sheet name="Project" sheetId="15" r:id="rId15"/>
    <sheet name="Research Methodology" sheetId="16" r:id="rId16"/>
    <sheet name="Medical Instrumentation" sheetId="17" r:id="rId17"/>
    <sheet name="Anatomy Physiology" sheetId="18" r:id="rId18"/>
    <sheet name="EVS" sheetId="19" r:id="rId19"/>
  </sheets>
  <definedNames/>
  <calcPr fullCalcOnLoad="1"/>
</workbook>
</file>

<file path=xl/sharedStrings.xml><?xml version="1.0" encoding="utf-8"?>
<sst xmlns="http://schemas.openxmlformats.org/spreadsheetml/2006/main" count="1137" uniqueCount="85">
  <si>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</si>
  <si>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</si>
  <si>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</si>
  <si>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</si>
  <si>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</si>
  <si>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</si>
  <si>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</si>
  <si>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</si>
  <si>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</si>
  <si>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</si>
  <si>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</si>
  <si>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</si>
  <si>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</si>
  <si>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</si>
  <si>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</si>
  <si>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</si>
  <si>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</si>
  <si>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</si>
  <si>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</si>
  <si>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</si>
  <si>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</si>
  <si>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</si>
  <si>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</si>
  <si>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</si>
  <si>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</si>
  <si>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</si>
  <si>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</si>
  <si>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Centurion University of Technology &amp; Management</t>
  </si>
  <si>
    <t>Course Code : BTAB1105                                            Max Marks :100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</si>
  <si>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</si>
  <si>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</si>
  <si>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</si>
  <si>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</si>
  <si>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</si>
  <si>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</si>
  <si>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</si>
  <si>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</si>
  <si>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</si>
  <si>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</si>
  <si>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</si>
  <si>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</si>
  <si>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</si>
  <si>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</si>
  <si>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</si>
  <si>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</si>
  <si>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</si>
  <si>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</si>
  <si>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</si>
  <si>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</si>
  <si>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Achieved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</si>
  <si>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</si>
  <si>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Question Paper: Biological Chemistry</t>
  </si>
  <si>
    <t>Course Name :   Biological Chemistry      Department : MSc MLT</t>
  </si>
  <si>
    <t>Question Paper: Blood Banking</t>
  </si>
  <si>
    <t>Course Name :   Blood Banking      Department : MSc MLT</t>
  </si>
  <si>
    <t>Question Paper: Clinical Pathology Lab</t>
  </si>
  <si>
    <t>Course Name :   Clinical Pathology Lab      Department : MSc MLT</t>
  </si>
  <si>
    <t xml:space="preserve">Question Paper: Clinical Pathology </t>
  </si>
  <si>
    <t>Course Name :   Clinical Pathology     Department : MSc MLT</t>
  </si>
  <si>
    <t>Question Paper: FUNDAMENTALS OF MEDICAL LABORATORY TECHNOLOGY</t>
  </si>
  <si>
    <t>Course Name :   FUNDAMENTALS OF MEDICAL LABORATORY TECHNOLOGY     Department : MSc MLT</t>
  </si>
  <si>
    <t>Question Paper: HAEMATOLOGY LAB</t>
  </si>
  <si>
    <t>Course Name :   HAEMATOLOGY LAB</t>
  </si>
  <si>
    <t xml:space="preserve">Question Paper: HAEMATOLOGY </t>
  </si>
  <si>
    <t xml:space="preserve">Course Name :   HAEMATOLOGY </t>
  </si>
  <si>
    <t>Question Paper: HISTOLOGY</t>
  </si>
  <si>
    <t>Course Name :   HISTOLOGY</t>
  </si>
  <si>
    <t>Question Paper: Immunology &amp; Parasitology</t>
  </si>
  <si>
    <t>Course Name :   Immunology &amp; Parasitology</t>
  </si>
  <si>
    <t>Question Paper: Internship</t>
  </si>
  <si>
    <t>Course Name :   Internship</t>
  </si>
  <si>
    <t>Question Paper: Medical Microbiology</t>
  </si>
  <si>
    <t>Course Name :  Medical Microbiology</t>
  </si>
  <si>
    <t>Question Paper:  MOLECULAR BIOLOGY &amp; CLINICAL BIOCHEMISTRY</t>
  </si>
  <si>
    <t>Course Name :   MOLECULAR BIOLOGY &amp; CLINICAL BIOCHEMISTRY</t>
  </si>
  <si>
    <t>Question Paper:  Project</t>
  </si>
  <si>
    <t>Course Name :   Project</t>
  </si>
  <si>
    <t>Question Paper:  Research Methodology</t>
  </si>
  <si>
    <t>Course Name :   Research Methodology</t>
  </si>
  <si>
    <t>Question Paper:  BASIC MEDICAL INSTRUMENTATION &amp; TECHNIQUE</t>
  </si>
  <si>
    <t>Course Name :   BASIC MEDICAL INSTRUMENTATION &amp; TECHNIQUE</t>
  </si>
  <si>
    <t>Question Paper:  BASIC ANATOMY &amp; PHYSIOLOGY</t>
  </si>
  <si>
    <t>Course Name :   BASIC ANATOMY &amp; PHYSIOLOGY</t>
  </si>
  <si>
    <t>Question Paper: Advanced Hematology</t>
  </si>
  <si>
    <t>Course Name :   Advanced Hematology      Department : MSc MLT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</si>
</sst>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  <numFmt numFmtId="189" formatCode="0.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sz val="11"/>
      <color rgb="FF0070C0"/>
      <name val="Calibri"/>
      <family val="2"/>
    </font>
    <font>
      <b/>
      <sz val="11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44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1" fontId="0" fillId="33" borderId="11" xfId="0" applyNumberForma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vertical="center"/>
    </xf>
    <xf numFmtId="1" fontId="46" fillId="21" borderId="12" xfId="0" applyNumberFormat="1" applyFont="1" applyFill="1" applyBorder="1" applyAlignment="1">
      <alignment vertical="center"/>
    </xf>
    <xf numFmtId="1" fontId="46" fillId="21" borderId="13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82" fontId="44" fillId="33" borderId="12" xfId="0" applyNumberFormat="1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44" fillId="0" borderId="11" xfId="59" applyNumberFormat="1" applyFont="1" applyBorder="1" applyAlignment="1">
      <alignment vertical="center"/>
    </xf>
    <xf numFmtId="0" fontId="44" fillId="34" borderId="11" xfId="0" applyFont="1" applyFill="1" applyBorder="1" applyAlignment="1">
      <alignment vertical="center" wrapText="1"/>
    </xf>
    <xf numFmtId="1" fontId="46" fillId="35" borderId="11" xfId="0" applyNumberFormat="1" applyFont="1" applyFill="1" applyBorder="1" applyAlignment="1">
      <alignment vertical="center"/>
    </xf>
    <xf numFmtId="2" fontId="47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2" fontId="0" fillId="36" borderId="11" xfId="0" applyNumberFormat="1" applyFill="1" applyBorder="1" applyAlignment="1">
      <alignment horizontal="center" vertical="center"/>
    </xf>
    <xf numFmtId="183" fontId="0" fillId="36" borderId="12" xfId="0" applyNumberFormat="1" applyFill="1" applyBorder="1" applyAlignment="1">
      <alignment horizontal="center" vertical="center"/>
    </xf>
    <xf numFmtId="183" fontId="44" fillId="34" borderId="11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vertical="center"/>
    </xf>
    <xf numFmtId="0" fontId="0" fillId="0" borderId="0" xfId="0" applyAlignment="1">
      <alignment/>
    </xf>
    <xf numFmtId="1" fontId="0" fillId="0" borderId="11" xfId="0" applyNumberFormat="1" applyBorder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1" fontId="2" fillId="7" borderId="10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44" fillId="0" borderId="0" xfId="0" applyNumberFormat="1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0" fillId="37" borderId="0" xfId="0" applyFill="1" applyAlignment="1">
      <alignment vertical="center"/>
    </xf>
    <xf numFmtId="1" fontId="0" fillId="33" borderId="0" xfId="0" applyNumberFormat="1" applyFill="1" applyAlignment="1">
      <alignment horizontal="center"/>
    </xf>
    <xf numFmtId="1" fontId="46" fillId="0" borderId="0" xfId="0" applyNumberFormat="1" applyFont="1" applyAlignment="1">
      <alignment vertical="center"/>
    </xf>
    <xf numFmtId="0" fontId="52" fillId="0" borderId="11" xfId="0" applyFont="1" applyBorder="1" applyAlignment="1">
      <alignment horizontal="center"/>
    </xf>
    <xf numFmtId="1" fontId="2" fillId="5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1" fontId="53" fillId="38" borderId="14" xfId="0" applyNumberFormat="1" applyFont="1" applyFill="1" applyBorder="1" applyAlignment="1">
      <alignment horizontal="center" vertical="center"/>
    </xf>
    <xf numFmtId="1" fontId="44" fillId="38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" fontId="44" fillId="0" borderId="14" xfId="0" applyNumberFormat="1" applyFont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C1">
      <selection activeCell="K18" sqref="K18"/>
    </sheetView>
  </sheetViews>
  <sheetFormatPr defaultColWidth="9.140625" defaultRowHeight="15"/>
  <cols>
    <col min="1" max="1" width="8.8515625" style="32" customWidth="1"/>
    <col min="2" max="2" width="17.421875" style="32" customWidth="1"/>
    <col min="3" max="3" width="8.8515625" style="32" customWidth="1"/>
    <col min="4" max="4" width="18.00390625" style="32" customWidth="1"/>
    <col min="5" max="5" width="12.7109375" style="32" customWidth="1"/>
    <col min="6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83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84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8" t="s">
        <v>28</v>
      </c>
      <c r="B5" s="58"/>
      <c r="C5" s="58"/>
      <c r="D5" s="58"/>
      <c r="E5" s="58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33">
        <v>191705140001</v>
      </c>
      <c r="C11" s="8">
        <v>34</v>
      </c>
      <c r="D11" s="5">
        <f>COUNTIF(C11:C29,"&gt;="&amp;D10)</f>
        <v>2</v>
      </c>
      <c r="E11" s="8">
        <v>51</v>
      </c>
      <c r="F11" s="14">
        <f>COUNTIF(E11:E29,"&gt;="&amp;F10)</f>
        <v>2</v>
      </c>
      <c r="G11" s="11" t="s">
        <v>6</v>
      </c>
      <c r="H11" s="21">
        <v>3</v>
      </c>
      <c r="I11" s="21">
        <v>2</v>
      </c>
      <c r="J11" s="19"/>
      <c r="K11" s="19">
        <v>1</v>
      </c>
      <c r="L11" s="19">
        <v>2</v>
      </c>
      <c r="M11" s="19">
        <v>2</v>
      </c>
      <c r="N11" s="19"/>
      <c r="O11" s="19">
        <v>1</v>
      </c>
      <c r="P11" s="19">
        <v>1</v>
      </c>
      <c r="Q11" s="19">
        <v>2</v>
      </c>
      <c r="R11" s="19">
        <v>2</v>
      </c>
      <c r="S11" s="19">
        <v>2</v>
      </c>
      <c r="T11" s="19">
        <v>2</v>
      </c>
      <c r="U11" s="19">
        <v>2</v>
      </c>
      <c r="V11" s="19">
        <v>1</v>
      </c>
      <c r="W11" s="1"/>
    </row>
    <row r="12" spans="1:23" ht="15">
      <c r="A12" s="2">
        <v>2</v>
      </c>
      <c r="B12" s="33">
        <v>191705140003</v>
      </c>
      <c r="C12" s="8">
        <v>35</v>
      </c>
      <c r="D12" s="28">
        <f>(19/29)*100</f>
        <v>65.51724137931035</v>
      </c>
      <c r="E12" s="8">
        <v>50</v>
      </c>
      <c r="F12" s="29">
        <f>(20/29)*100</f>
        <v>68.96551724137932</v>
      </c>
      <c r="G12" s="11" t="s">
        <v>7</v>
      </c>
      <c r="H12" s="60">
        <v>2</v>
      </c>
      <c r="I12" s="60">
        <v>2</v>
      </c>
      <c r="J12" s="19">
        <v>3</v>
      </c>
      <c r="K12" s="19">
        <v>2</v>
      </c>
      <c r="L12" s="19">
        <v>3</v>
      </c>
      <c r="M12" s="19"/>
      <c r="N12" s="19">
        <v>3</v>
      </c>
      <c r="O12" s="19">
        <v>2</v>
      </c>
      <c r="P12" s="19"/>
      <c r="Q12" s="19">
        <v>3</v>
      </c>
      <c r="R12" s="19"/>
      <c r="S12" s="19"/>
      <c r="T12" s="19">
        <v>1</v>
      </c>
      <c r="U12" s="19">
        <v>3</v>
      </c>
      <c r="V12" s="19">
        <v>1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2</v>
      </c>
      <c r="I13" s="60">
        <v>1</v>
      </c>
      <c r="J13" s="19"/>
      <c r="K13" s="19"/>
      <c r="L13" s="19">
        <v>1</v>
      </c>
      <c r="M13" s="19"/>
      <c r="N13" s="19"/>
      <c r="O13" s="19">
        <v>1</v>
      </c>
      <c r="P13" s="19">
        <v>1</v>
      </c>
      <c r="Q13" s="19">
        <v>2</v>
      </c>
      <c r="R13" s="19"/>
      <c r="S13" s="19"/>
      <c r="T13" s="19">
        <v>1</v>
      </c>
      <c r="U13" s="19">
        <v>2</v>
      </c>
      <c r="V13" s="19">
        <v>1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1.6666666666666667</v>
      </c>
      <c r="J14" s="9">
        <f>AVERAGE(J11:J12)</f>
        <v>3</v>
      </c>
      <c r="K14" s="9">
        <f>AVERAGE(K12:K13)</f>
        <v>2</v>
      </c>
      <c r="L14" s="9">
        <f>AVERAGE(L11:L13)</f>
        <v>2</v>
      </c>
      <c r="M14" s="9">
        <f>AVERAGE(M11:M13:M12)</f>
        <v>2</v>
      </c>
      <c r="N14" s="9">
        <f>AVERAGE(N11:N13)</f>
        <v>3</v>
      </c>
      <c r="O14" s="9">
        <f>AVERAGE(O11:O13)</f>
        <v>1.3333333333333333</v>
      </c>
      <c r="P14" s="9">
        <f>AVERAGE(P11:P13)</f>
        <v>1</v>
      </c>
      <c r="Q14" s="9">
        <f>AVERAGE(Q11:Q13:Q12)</f>
        <v>2.3333333333333335</v>
      </c>
      <c r="R14" s="9">
        <f>AVERAGE(R11:R13:R12)</f>
        <v>2</v>
      </c>
      <c r="S14" s="9">
        <f>AVERAGE(S11:S13:S12)</f>
        <v>2</v>
      </c>
      <c r="T14" s="9">
        <f>AVERAGE(T11:T13:T12)</f>
        <v>1.3333333333333333</v>
      </c>
      <c r="U14" s="9">
        <f>AVERAGE(U11:U13:U12)</f>
        <v>2.3333333333333335</v>
      </c>
      <c r="V14" s="9">
        <f>AVERAGE(V11:V13:V12)</f>
        <v>1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1.1206666666666667</v>
      </c>
      <c r="J15" s="30">
        <f t="shared" si="0"/>
        <v>2.0172</v>
      </c>
      <c r="K15" s="30">
        <f t="shared" si="0"/>
        <v>1.3448</v>
      </c>
      <c r="L15" s="30">
        <f t="shared" si="0"/>
        <v>1.3448</v>
      </c>
      <c r="M15" s="30">
        <f t="shared" si="0"/>
        <v>1.3448</v>
      </c>
      <c r="N15" s="30">
        <f t="shared" si="0"/>
        <v>2.0172</v>
      </c>
      <c r="O15" s="30">
        <f t="shared" si="0"/>
        <v>0.8965333333333332</v>
      </c>
      <c r="P15" s="30">
        <f t="shared" si="0"/>
        <v>0.6724</v>
      </c>
      <c r="Q15" s="30">
        <f t="shared" si="0"/>
        <v>1.5689333333333335</v>
      </c>
      <c r="R15" s="30">
        <f t="shared" si="0"/>
        <v>1.3448</v>
      </c>
      <c r="S15" s="30">
        <f>(67.24*S14)/100</f>
        <v>1.3448</v>
      </c>
      <c r="T15" s="30">
        <f>(67.24*T14)/100</f>
        <v>0.8965333333333332</v>
      </c>
      <c r="U15" s="30">
        <f t="shared" si="0"/>
        <v>1.5689333333333335</v>
      </c>
      <c r="V15" s="30">
        <f t="shared" si="0"/>
        <v>0.6724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9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8">
      <selection activeCell="H15" sqref="H15:V15"/>
    </sheetView>
  </sheetViews>
  <sheetFormatPr defaultColWidth="9.140625" defaultRowHeight="15"/>
  <cols>
    <col min="2" max="2" width="14.2812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67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68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40</v>
      </c>
      <c r="D10" s="46">
        <f>(0.29*40)</f>
        <v>11.6</v>
      </c>
      <c r="E10" s="62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28</v>
      </c>
      <c r="D11" s="5">
        <f>COUNTIF(C11:C29,"&gt;="&amp;D10)</f>
        <v>2</v>
      </c>
      <c r="E11" s="61">
        <v>28</v>
      </c>
      <c r="F11" s="14">
        <f>COUNTIF(E11:E29,"&gt;="&amp;F10)</f>
        <v>2</v>
      </c>
      <c r="G11" s="11" t="s">
        <v>6</v>
      </c>
      <c r="H11" s="64">
        <v>3</v>
      </c>
      <c r="I11" s="64">
        <v>2</v>
      </c>
      <c r="J11" s="65">
        <v>3</v>
      </c>
      <c r="K11" s="65">
        <v>2</v>
      </c>
      <c r="L11" s="65">
        <v>3</v>
      </c>
      <c r="M11" s="65">
        <v>3</v>
      </c>
      <c r="N11" s="65">
        <v>2</v>
      </c>
      <c r="O11" s="65">
        <v>3</v>
      </c>
      <c r="P11" s="65"/>
      <c r="Q11" s="65">
        <v>2</v>
      </c>
      <c r="R11" s="65"/>
      <c r="S11" s="65">
        <v>2</v>
      </c>
      <c r="T11" s="65">
        <v>2</v>
      </c>
      <c r="U11" s="65">
        <v>3</v>
      </c>
      <c r="V11" s="65">
        <v>1</v>
      </c>
      <c r="W11" s="1"/>
    </row>
    <row r="12" spans="1:23" ht="15">
      <c r="A12" s="2">
        <v>2</v>
      </c>
      <c r="B12" s="63">
        <v>191705140003</v>
      </c>
      <c r="C12" s="61">
        <v>32</v>
      </c>
      <c r="D12" s="28">
        <f>(19/29)*100</f>
        <v>65.51724137931035</v>
      </c>
      <c r="E12" s="61">
        <v>41</v>
      </c>
      <c r="F12" s="29">
        <f>(20/29)*100</f>
        <v>68.96551724137932</v>
      </c>
      <c r="G12" s="11" t="s">
        <v>7</v>
      </c>
      <c r="H12" s="66">
        <v>2</v>
      </c>
      <c r="I12" s="66">
        <v>2</v>
      </c>
      <c r="J12" s="65">
        <v>2</v>
      </c>
      <c r="K12" s="65">
        <v>2</v>
      </c>
      <c r="L12" s="65">
        <v>2</v>
      </c>
      <c r="M12" s="65"/>
      <c r="N12" s="65"/>
      <c r="O12" s="65">
        <v>3</v>
      </c>
      <c r="P12" s="65">
        <v>3</v>
      </c>
      <c r="Q12" s="65">
        <v>2</v>
      </c>
      <c r="R12" s="65">
        <v>3</v>
      </c>
      <c r="S12" s="65"/>
      <c r="T12" s="65">
        <v>2</v>
      </c>
      <c r="U12" s="65"/>
      <c r="V12" s="65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2</v>
      </c>
      <c r="I13" s="66">
        <v>1</v>
      </c>
      <c r="J13" s="65">
        <v>1</v>
      </c>
      <c r="K13" s="65"/>
      <c r="L13" s="65">
        <v>3</v>
      </c>
      <c r="M13" s="65"/>
      <c r="N13" s="65"/>
      <c r="O13" s="65">
        <v>2</v>
      </c>
      <c r="P13" s="65"/>
      <c r="Q13" s="65">
        <v>2</v>
      </c>
      <c r="R13" s="65"/>
      <c r="S13" s="65"/>
      <c r="T13" s="65"/>
      <c r="U13" s="65">
        <v>1</v>
      </c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1.6666666666666667</v>
      </c>
      <c r="J14" s="9">
        <f>AVERAGE(J11:J12)</f>
        <v>2.5</v>
      </c>
      <c r="K14" s="9">
        <f>AVERAGE(K12:K13)</f>
        <v>2</v>
      </c>
      <c r="L14" s="9">
        <f>AVERAGE(L11:L13)</f>
        <v>2.6666666666666665</v>
      </c>
      <c r="M14" s="9">
        <f>AVERAGE(M11:M13:M12)</f>
        <v>3</v>
      </c>
      <c r="N14" s="9">
        <f>AVERAGE(N11:N13)</f>
        <v>2</v>
      </c>
      <c r="O14" s="9">
        <f>AVERAGE(O11:O13)</f>
        <v>2.6666666666666665</v>
      </c>
      <c r="P14" s="9">
        <f>AVERAGE(P11:P13:P12)</f>
        <v>3</v>
      </c>
      <c r="Q14" s="9">
        <f>AVERAGE(Q11:Q13:Q12)</f>
        <v>2</v>
      </c>
      <c r="R14" s="9">
        <f>AVERAGE(R11:R13:R12)</f>
        <v>3</v>
      </c>
      <c r="S14" s="9">
        <f>AVERAGE(S11:S13:S12)</f>
        <v>2</v>
      </c>
      <c r="T14" s="9">
        <f>AVERAGE(T12:T13)</f>
        <v>2</v>
      </c>
      <c r="U14" s="9">
        <f>AVERAGE(U11:U13:U12)</f>
        <v>2</v>
      </c>
      <c r="V14" s="9">
        <f>AVERAGE(V11:V13:V12)</f>
        <v>1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1.1206666666666667</v>
      </c>
      <c r="J15" s="30">
        <f t="shared" si="0"/>
        <v>1.681</v>
      </c>
      <c r="K15" s="30">
        <f t="shared" si="0"/>
        <v>1.3448</v>
      </c>
      <c r="L15" s="30">
        <f t="shared" si="0"/>
        <v>1.7930666666666664</v>
      </c>
      <c r="M15" s="30">
        <f t="shared" si="0"/>
        <v>2.0172</v>
      </c>
      <c r="N15" s="30">
        <f t="shared" si="0"/>
        <v>1.3448</v>
      </c>
      <c r="O15" s="30">
        <f t="shared" si="0"/>
        <v>1.7930666666666664</v>
      </c>
      <c r="P15" s="30">
        <f>(67.24*P14)/100</f>
        <v>2.0172</v>
      </c>
      <c r="Q15" s="30">
        <f t="shared" si="0"/>
        <v>1.3448</v>
      </c>
      <c r="R15" s="30">
        <f t="shared" si="0"/>
        <v>2.0172</v>
      </c>
      <c r="S15" s="30">
        <f t="shared" si="0"/>
        <v>1.3448</v>
      </c>
      <c r="T15" s="30">
        <f>(67.24*T14)/100</f>
        <v>1.3448</v>
      </c>
      <c r="U15" s="30">
        <f t="shared" si="0"/>
        <v>1.3448</v>
      </c>
      <c r="V15" s="30">
        <f t="shared" si="0"/>
        <v>0.6724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="75" zoomScaleNormal="75" zoomScalePageLayoutView="0" workbookViewId="0" topLeftCell="J6">
      <selection activeCell="H15" sqref="H15:V15"/>
    </sheetView>
  </sheetViews>
  <sheetFormatPr defaultColWidth="9.140625" defaultRowHeight="15"/>
  <cols>
    <col min="1" max="1" width="8.8515625" style="32" customWidth="1"/>
    <col min="2" max="2" width="14.28125" style="32" customWidth="1"/>
    <col min="3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69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70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50</v>
      </c>
      <c r="D10" s="46">
        <f>(0.29*40)</f>
        <v>11.6</v>
      </c>
      <c r="E10" s="4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42</v>
      </c>
      <c r="D11" s="5">
        <f>COUNTIF(C11:C29,"&gt;="&amp;D10)</f>
        <v>2</v>
      </c>
      <c r="E11" s="8">
        <v>41</v>
      </c>
      <c r="F11" s="14">
        <f>COUNTIF(E11:E29,"&gt;="&amp;F10)</f>
        <v>2</v>
      </c>
      <c r="G11" s="11" t="s">
        <v>6</v>
      </c>
      <c r="H11" s="21">
        <v>2</v>
      </c>
      <c r="I11" s="21">
        <v>3</v>
      </c>
      <c r="J11" s="19">
        <v>2</v>
      </c>
      <c r="K11" s="19">
        <v>2</v>
      </c>
      <c r="L11" s="19">
        <v>3</v>
      </c>
      <c r="M11" s="19">
        <v>2</v>
      </c>
      <c r="N11" s="19">
        <v>2</v>
      </c>
      <c r="O11" s="19">
        <v>3</v>
      </c>
      <c r="P11" s="19">
        <v>2</v>
      </c>
      <c r="Q11" s="19">
        <v>3</v>
      </c>
      <c r="R11" s="19">
        <v>3</v>
      </c>
      <c r="S11" s="19">
        <v>3</v>
      </c>
      <c r="T11" s="19"/>
      <c r="U11" s="19"/>
      <c r="V11" s="19">
        <v>2</v>
      </c>
      <c r="W11" s="1"/>
    </row>
    <row r="12" spans="1:23" ht="15">
      <c r="A12" s="2">
        <v>2</v>
      </c>
      <c r="B12" s="63">
        <v>191705140003</v>
      </c>
      <c r="C12" s="8">
        <v>46</v>
      </c>
      <c r="D12" s="28">
        <f>(19/29)*100</f>
        <v>65.51724137931035</v>
      </c>
      <c r="E12" s="8">
        <v>47</v>
      </c>
      <c r="F12" s="29">
        <f>(20/29)*100</f>
        <v>68.96551724137932</v>
      </c>
      <c r="G12" s="11" t="s">
        <v>7</v>
      </c>
      <c r="H12" s="60">
        <v>3</v>
      </c>
      <c r="I12" s="60">
        <v>2</v>
      </c>
      <c r="J12" s="19">
        <v>1</v>
      </c>
      <c r="K12" s="19">
        <v>1</v>
      </c>
      <c r="L12" s="19">
        <v>2</v>
      </c>
      <c r="M12" s="19">
        <v>3</v>
      </c>
      <c r="N12" s="19">
        <v>1</v>
      </c>
      <c r="O12" s="19">
        <v>2</v>
      </c>
      <c r="P12" s="19">
        <v>3</v>
      </c>
      <c r="Q12" s="19">
        <v>3</v>
      </c>
      <c r="R12" s="19">
        <v>2</v>
      </c>
      <c r="S12" s="19">
        <v>2</v>
      </c>
      <c r="T12" s="19">
        <v>2</v>
      </c>
      <c r="U12" s="19">
        <v>2</v>
      </c>
      <c r="V12" s="19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2</v>
      </c>
      <c r="I13" s="60">
        <v>1</v>
      </c>
      <c r="J13" s="19">
        <v>2</v>
      </c>
      <c r="K13" s="19">
        <v>1</v>
      </c>
      <c r="L13" s="19">
        <v>1</v>
      </c>
      <c r="M13" s="19">
        <v>2</v>
      </c>
      <c r="N13" s="19">
        <v>2</v>
      </c>
      <c r="O13" s="19">
        <v>1</v>
      </c>
      <c r="P13" s="19">
        <v>2</v>
      </c>
      <c r="Q13" s="19">
        <v>2</v>
      </c>
      <c r="R13" s="19"/>
      <c r="S13" s="19">
        <v>2</v>
      </c>
      <c r="T13" s="19"/>
      <c r="U13" s="19"/>
      <c r="V13" s="19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</v>
      </c>
      <c r="J14" s="9">
        <f>AVERAGE(J11:J12)</f>
        <v>1.5</v>
      </c>
      <c r="K14" s="9">
        <f>AVERAGE(K12:K13)</f>
        <v>1</v>
      </c>
      <c r="L14" s="9">
        <f>AVERAGE(L11:L13)</f>
        <v>2</v>
      </c>
      <c r="M14" s="9">
        <f>AVERAGE(M11:M13:M12)</f>
        <v>2.3333333333333335</v>
      </c>
      <c r="N14" s="9">
        <f>AVERAGE(N11:N13)</f>
        <v>1.6666666666666667</v>
      </c>
      <c r="O14" s="9">
        <f>AVERAGE(O11:O13)</f>
        <v>2</v>
      </c>
      <c r="P14" s="9">
        <f>AVERAGE(P11:P13:P12)</f>
        <v>2.3333333333333335</v>
      </c>
      <c r="Q14" s="9">
        <f>AVERAGE(Q11:Q13:Q12)</f>
        <v>2.6666666666666665</v>
      </c>
      <c r="R14" s="9">
        <f>AVERAGE(R11:R13:R12)</f>
        <v>2.5</v>
      </c>
      <c r="S14" s="9">
        <f>AVERAGE(S11:S13:S12)</f>
        <v>2.3333333333333335</v>
      </c>
      <c r="T14" s="9">
        <f>AVERAGE(T11:T13:T12)</f>
        <v>2</v>
      </c>
      <c r="U14" s="9">
        <f>AVERAGE(U11:U13:U12)</f>
        <v>2</v>
      </c>
      <c r="V14" s="9">
        <f>AVERAGE(V11:V13:V12)</f>
        <v>2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1.3448</v>
      </c>
      <c r="J15" s="30">
        <f t="shared" si="0"/>
        <v>1.0086</v>
      </c>
      <c r="K15" s="30">
        <f t="shared" si="0"/>
        <v>0.6724</v>
      </c>
      <c r="L15" s="30">
        <f t="shared" si="0"/>
        <v>1.3448</v>
      </c>
      <c r="M15" s="30">
        <f t="shared" si="0"/>
        <v>1.5689333333333335</v>
      </c>
      <c r="N15" s="30">
        <f t="shared" si="0"/>
        <v>1.1206666666666667</v>
      </c>
      <c r="O15" s="30">
        <f t="shared" si="0"/>
        <v>1.3448</v>
      </c>
      <c r="P15" s="30">
        <f>(67.24*P14)/100</f>
        <v>1.5689333333333335</v>
      </c>
      <c r="Q15" s="30">
        <f t="shared" si="0"/>
        <v>1.7930666666666664</v>
      </c>
      <c r="R15" s="30">
        <f t="shared" si="0"/>
        <v>1.681</v>
      </c>
      <c r="S15" s="30">
        <f t="shared" si="0"/>
        <v>1.5689333333333335</v>
      </c>
      <c r="T15" s="30">
        <f>(67.24*T14)/100</f>
        <v>1.3448</v>
      </c>
      <c r="U15" s="30">
        <f t="shared" si="0"/>
        <v>1.3448</v>
      </c>
      <c r="V15" s="30">
        <f t="shared" si="0"/>
        <v>1.3448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8">
      <selection activeCell="H15" sqref="H15:V15"/>
    </sheetView>
  </sheetViews>
  <sheetFormatPr defaultColWidth="9.140625" defaultRowHeight="15"/>
  <cols>
    <col min="1" max="1" width="8.8515625" style="32" customWidth="1"/>
    <col min="2" max="2" width="14.28125" style="32" customWidth="1"/>
    <col min="3" max="3" width="10.8515625" style="32" customWidth="1"/>
    <col min="4" max="4" width="12.7109375" style="32" customWidth="1"/>
    <col min="5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71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72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40</v>
      </c>
      <c r="D10" s="46">
        <f>(0.29*40)</f>
        <v>11.6</v>
      </c>
      <c r="E10" s="62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34</v>
      </c>
      <c r="D11" s="5">
        <f>COUNTIF(C11:C29,"&gt;="&amp;D10)</f>
        <v>2</v>
      </c>
      <c r="E11" s="61">
        <v>35</v>
      </c>
      <c r="F11" s="14">
        <f>COUNTIF(E11:E29,"&gt;="&amp;F10)</f>
        <v>2</v>
      </c>
      <c r="G11" s="11" t="s">
        <v>6</v>
      </c>
      <c r="H11" s="64">
        <v>2</v>
      </c>
      <c r="I11" s="64">
        <v>3</v>
      </c>
      <c r="J11" s="65">
        <v>2</v>
      </c>
      <c r="K11" s="65"/>
      <c r="L11" s="65">
        <v>3</v>
      </c>
      <c r="M11" s="65">
        <v>2</v>
      </c>
      <c r="N11" s="65">
        <v>3</v>
      </c>
      <c r="O11" s="65">
        <v>2</v>
      </c>
      <c r="P11" s="65">
        <v>2</v>
      </c>
      <c r="Q11" s="65">
        <v>3</v>
      </c>
      <c r="R11" s="65">
        <v>2</v>
      </c>
      <c r="S11" s="65">
        <v>1</v>
      </c>
      <c r="T11" s="65">
        <v>2</v>
      </c>
      <c r="U11" s="65">
        <v>2</v>
      </c>
      <c r="V11" s="65">
        <v>3</v>
      </c>
      <c r="W11" s="1"/>
    </row>
    <row r="12" spans="1:23" ht="15">
      <c r="A12" s="2">
        <v>2</v>
      </c>
      <c r="B12" s="63">
        <v>191705140003</v>
      </c>
      <c r="C12" s="61">
        <v>32</v>
      </c>
      <c r="D12" s="28">
        <f>(19/29)*100</f>
        <v>65.51724137931035</v>
      </c>
      <c r="E12" s="61">
        <v>35</v>
      </c>
      <c r="F12" s="29">
        <f>(20/29)*100</f>
        <v>68.96551724137932</v>
      </c>
      <c r="G12" s="11" t="s">
        <v>7</v>
      </c>
      <c r="H12" s="66">
        <v>3</v>
      </c>
      <c r="I12" s="66"/>
      <c r="J12" s="65"/>
      <c r="K12" s="65">
        <v>2</v>
      </c>
      <c r="L12" s="65">
        <v>2</v>
      </c>
      <c r="M12" s="65">
        <v>3</v>
      </c>
      <c r="N12" s="65">
        <v>2</v>
      </c>
      <c r="O12" s="65">
        <v>2</v>
      </c>
      <c r="P12" s="65">
        <v>2</v>
      </c>
      <c r="Q12" s="65">
        <v>3</v>
      </c>
      <c r="R12" s="65">
        <v>2</v>
      </c>
      <c r="S12" s="65">
        <v>3</v>
      </c>
      <c r="T12" s="65">
        <v>2</v>
      </c>
      <c r="U12" s="65">
        <v>2</v>
      </c>
      <c r="V12" s="65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2</v>
      </c>
      <c r="I13" s="66">
        <v>2</v>
      </c>
      <c r="J13" s="65">
        <v>2</v>
      </c>
      <c r="K13" s="65"/>
      <c r="L13" s="65">
        <v>1</v>
      </c>
      <c r="M13" s="65">
        <v>2</v>
      </c>
      <c r="N13" s="65"/>
      <c r="O13" s="65"/>
      <c r="P13" s="65"/>
      <c r="Q13" s="65">
        <v>2</v>
      </c>
      <c r="R13" s="65"/>
      <c r="S13" s="65"/>
      <c r="T13" s="65"/>
      <c r="U13" s="65"/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2.5</v>
      </c>
      <c r="J14" s="9">
        <f>AVERAGE(J11:J12)</f>
        <v>2</v>
      </c>
      <c r="K14" s="9">
        <f>AVERAGE(K12:K13)</f>
        <v>2</v>
      </c>
      <c r="L14" s="9">
        <f>AVERAGE(L11:L13)</f>
        <v>2</v>
      </c>
      <c r="M14" s="9">
        <f>AVERAGE(M11:M13:M12)</f>
        <v>2.3333333333333335</v>
      </c>
      <c r="N14" s="9">
        <f>AVERAGE(N11:N13)</f>
        <v>2.5</v>
      </c>
      <c r="O14" s="9">
        <f>AVERAGE(O11:O13)</f>
        <v>2</v>
      </c>
      <c r="P14" s="9">
        <f>AVERAGE(P11:P13)</f>
        <v>2</v>
      </c>
      <c r="Q14" s="9">
        <f>AVERAGE(Q11:Q13:Q12)</f>
        <v>2.6666666666666665</v>
      </c>
      <c r="R14" s="9">
        <f>AVERAGE(R11:R13:R12)</f>
        <v>2</v>
      </c>
      <c r="S14" s="9">
        <f>AVERAGE(S11:S13:S12)</f>
        <v>2</v>
      </c>
      <c r="T14" s="9">
        <f>AVERAGE(T11:T13)</f>
        <v>2</v>
      </c>
      <c r="U14" s="9">
        <f>AVERAGE(U11:U13:U12)</f>
        <v>2</v>
      </c>
      <c r="V14" s="9">
        <f>AVERAGE(V11:V13:V12)</f>
        <v>3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1.681</v>
      </c>
      <c r="J15" s="30">
        <f t="shared" si="0"/>
        <v>1.3448</v>
      </c>
      <c r="K15" s="30">
        <f t="shared" si="0"/>
        <v>1.3448</v>
      </c>
      <c r="L15" s="30">
        <f t="shared" si="0"/>
        <v>1.3448</v>
      </c>
      <c r="M15" s="30">
        <f t="shared" si="0"/>
        <v>1.5689333333333335</v>
      </c>
      <c r="N15" s="30">
        <f t="shared" si="0"/>
        <v>1.681</v>
      </c>
      <c r="O15" s="30">
        <f t="shared" si="0"/>
        <v>1.3448</v>
      </c>
      <c r="P15" s="30">
        <f>(67.24*P14)/100</f>
        <v>1.3448</v>
      </c>
      <c r="Q15" s="30">
        <f t="shared" si="0"/>
        <v>1.7930666666666664</v>
      </c>
      <c r="R15" s="30">
        <f t="shared" si="0"/>
        <v>1.3448</v>
      </c>
      <c r="S15" s="30">
        <f t="shared" si="0"/>
        <v>1.3448</v>
      </c>
      <c r="T15" s="30">
        <f t="shared" si="0"/>
        <v>1.3448</v>
      </c>
      <c r="U15" s="30">
        <f t="shared" si="0"/>
        <v>1.3448</v>
      </c>
      <c r="V15" s="30">
        <f t="shared" si="0"/>
        <v>2.0172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Q8">
      <selection activeCell="H15" sqref="H15:V15"/>
    </sheetView>
  </sheetViews>
  <sheetFormatPr defaultColWidth="9.140625" defaultRowHeight="15"/>
  <cols>
    <col min="2" max="2" width="17.5742187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71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72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40</v>
      </c>
      <c r="D10" s="46">
        <f>(0.29*40)</f>
        <v>11.6</v>
      </c>
      <c r="E10" s="62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34</v>
      </c>
      <c r="D11" s="5">
        <f>COUNTIF(C11:C29,"&gt;="&amp;D10)</f>
        <v>2</v>
      </c>
      <c r="E11" s="61">
        <v>35</v>
      </c>
      <c r="F11" s="14">
        <f>COUNTIF(E11:E29,"&gt;="&amp;F10)</f>
        <v>2</v>
      </c>
      <c r="G11" s="11" t="s">
        <v>6</v>
      </c>
      <c r="H11" s="64">
        <v>2</v>
      </c>
      <c r="I11" s="64">
        <v>3</v>
      </c>
      <c r="J11" s="65">
        <v>2</v>
      </c>
      <c r="K11" s="65"/>
      <c r="L11" s="65">
        <v>3</v>
      </c>
      <c r="M11" s="65">
        <v>2</v>
      </c>
      <c r="N11" s="65">
        <v>3</v>
      </c>
      <c r="O11" s="65">
        <v>2</v>
      </c>
      <c r="P11" s="65">
        <v>3</v>
      </c>
      <c r="Q11" s="65">
        <v>3</v>
      </c>
      <c r="R11" s="65">
        <v>3</v>
      </c>
      <c r="S11" s="65">
        <v>2</v>
      </c>
      <c r="T11" s="65">
        <v>2</v>
      </c>
      <c r="U11" s="65"/>
      <c r="V11" s="65">
        <v>3</v>
      </c>
      <c r="W11" s="1"/>
    </row>
    <row r="12" spans="1:23" ht="15">
      <c r="A12" s="2">
        <v>2</v>
      </c>
      <c r="B12" s="63">
        <v>191705140003</v>
      </c>
      <c r="C12" s="61">
        <v>32</v>
      </c>
      <c r="D12" s="28">
        <f>(19/29)*100</f>
        <v>65.51724137931035</v>
      </c>
      <c r="E12" s="61">
        <v>35</v>
      </c>
      <c r="F12" s="29">
        <f>(20/29)*100</f>
        <v>68.96551724137932</v>
      </c>
      <c r="G12" s="11" t="s">
        <v>7</v>
      </c>
      <c r="H12" s="66">
        <v>3</v>
      </c>
      <c r="I12" s="66">
        <v>2</v>
      </c>
      <c r="J12" s="65">
        <v>2</v>
      </c>
      <c r="K12" s="65">
        <v>3</v>
      </c>
      <c r="L12" s="65">
        <v>2</v>
      </c>
      <c r="M12" s="65">
        <v>3</v>
      </c>
      <c r="N12" s="65">
        <v>2</v>
      </c>
      <c r="O12" s="65"/>
      <c r="P12" s="65">
        <v>2</v>
      </c>
      <c r="Q12" s="65">
        <v>3</v>
      </c>
      <c r="R12" s="65">
        <v>2</v>
      </c>
      <c r="S12" s="65">
        <v>1</v>
      </c>
      <c r="T12" s="65">
        <v>1</v>
      </c>
      <c r="U12" s="65"/>
      <c r="V12" s="65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2</v>
      </c>
      <c r="I13" s="66">
        <v>1</v>
      </c>
      <c r="J13" s="65"/>
      <c r="K13" s="65"/>
      <c r="L13" s="65">
        <v>1</v>
      </c>
      <c r="M13" s="65">
        <v>2</v>
      </c>
      <c r="N13" s="65">
        <v>1</v>
      </c>
      <c r="O13" s="65">
        <v>2</v>
      </c>
      <c r="P13" s="65">
        <v>1</v>
      </c>
      <c r="Q13" s="65">
        <v>2</v>
      </c>
      <c r="R13" s="65"/>
      <c r="S13" s="65">
        <v>1</v>
      </c>
      <c r="T13" s="65">
        <v>1</v>
      </c>
      <c r="U13" s="65">
        <v>3</v>
      </c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</v>
      </c>
      <c r="J14" s="9">
        <f>AVERAGE(J11:J12)</f>
        <v>2</v>
      </c>
      <c r="K14" s="9">
        <f>AVERAGE(K12:K13)</f>
        <v>3</v>
      </c>
      <c r="L14" s="9">
        <f>AVERAGE(L11:L13)</f>
        <v>2</v>
      </c>
      <c r="M14" s="9">
        <f>AVERAGE(M11:M13:M12)</f>
        <v>2.3333333333333335</v>
      </c>
      <c r="N14" s="9">
        <f>AVERAGE(N11:N13)</f>
        <v>2</v>
      </c>
      <c r="O14" s="9">
        <f>AVERAGE(O11:O13)</f>
        <v>2</v>
      </c>
      <c r="P14" s="9">
        <f>AVERAGE(P11:P13)</f>
        <v>2</v>
      </c>
      <c r="Q14" s="9">
        <f>AVERAGE(Q11:Q13:Q12)</f>
        <v>2.6666666666666665</v>
      </c>
      <c r="R14" s="9">
        <f>AVERAGE(R11:R13:R12)</f>
        <v>2.5</v>
      </c>
      <c r="S14" s="9">
        <f>AVERAGE(S11:S13:S12)</f>
        <v>1.3333333333333333</v>
      </c>
      <c r="T14" s="9">
        <f>AVERAGE(T11:T13:T12)</f>
        <v>1.3333333333333333</v>
      </c>
      <c r="U14" s="9">
        <f>AVERAGE(U11:U13:U12)</f>
        <v>3</v>
      </c>
      <c r="V14" s="9">
        <f>AVERAGE(V11:V13:V12)</f>
        <v>3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1.3448</v>
      </c>
      <c r="J15" s="30">
        <f t="shared" si="0"/>
        <v>1.3448</v>
      </c>
      <c r="K15" s="30">
        <f t="shared" si="0"/>
        <v>2.0172</v>
      </c>
      <c r="L15" s="30">
        <f t="shared" si="0"/>
        <v>1.3448</v>
      </c>
      <c r="M15" s="30">
        <f t="shared" si="0"/>
        <v>1.5689333333333335</v>
      </c>
      <c r="N15" s="30">
        <f>(67.24*N14)/100</f>
        <v>1.3448</v>
      </c>
      <c r="O15" s="30">
        <f t="shared" si="0"/>
        <v>1.3448</v>
      </c>
      <c r="P15" s="30">
        <f>(67.24*P14)/100</f>
        <v>1.3448</v>
      </c>
      <c r="Q15" s="30">
        <f t="shared" si="0"/>
        <v>1.7930666666666664</v>
      </c>
      <c r="R15" s="30">
        <f t="shared" si="0"/>
        <v>1.681</v>
      </c>
      <c r="S15" s="30">
        <f t="shared" si="0"/>
        <v>0.8965333333333332</v>
      </c>
      <c r="T15" s="30">
        <f>(67.24*T14)/100</f>
        <v>0.8965333333333332</v>
      </c>
      <c r="U15" s="30">
        <f t="shared" si="0"/>
        <v>2.0172</v>
      </c>
      <c r="V15" s="30">
        <f t="shared" si="0"/>
        <v>2.0172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15">
      <selection activeCell="H15" sqref="H15:V15"/>
    </sheetView>
  </sheetViews>
  <sheetFormatPr defaultColWidth="9.140625" defaultRowHeight="15"/>
  <cols>
    <col min="2" max="2" width="18.710937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73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74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40</v>
      </c>
      <c r="D10" s="46">
        <f>(0.29*40)</f>
        <v>11.6</v>
      </c>
      <c r="E10" s="62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34</v>
      </c>
      <c r="D11" s="5">
        <f>COUNTIF(C11:C29,"&gt;="&amp;D10)</f>
        <v>2</v>
      </c>
      <c r="E11" s="61">
        <v>35</v>
      </c>
      <c r="F11" s="14">
        <f>COUNTIF(E11:E29,"&gt;="&amp;F10)</f>
        <v>2</v>
      </c>
      <c r="G11" s="11" t="s">
        <v>6</v>
      </c>
      <c r="H11" s="64">
        <v>2</v>
      </c>
      <c r="I11" s="64">
        <v>3</v>
      </c>
      <c r="J11" s="65"/>
      <c r="K11" s="65">
        <v>3</v>
      </c>
      <c r="L11" s="65">
        <v>3</v>
      </c>
      <c r="M11" s="65">
        <v>2</v>
      </c>
      <c r="N11" s="65">
        <v>3</v>
      </c>
      <c r="O11" s="65">
        <v>2</v>
      </c>
      <c r="P11" s="65">
        <v>3</v>
      </c>
      <c r="Q11" s="65">
        <v>3</v>
      </c>
      <c r="R11" s="65">
        <v>2</v>
      </c>
      <c r="S11" s="65">
        <v>2</v>
      </c>
      <c r="T11" s="65">
        <v>2</v>
      </c>
      <c r="U11" s="65">
        <v>2</v>
      </c>
      <c r="V11" s="65">
        <v>3</v>
      </c>
      <c r="W11" s="1"/>
    </row>
    <row r="12" spans="1:23" ht="15">
      <c r="A12" s="2">
        <v>2</v>
      </c>
      <c r="B12" s="63">
        <v>191705140003</v>
      </c>
      <c r="C12" s="61">
        <v>32</v>
      </c>
      <c r="D12" s="28">
        <f>(19/29)*100</f>
        <v>65.51724137931035</v>
      </c>
      <c r="E12" s="61">
        <v>35</v>
      </c>
      <c r="F12" s="29">
        <f>(20/29)*100</f>
        <v>68.96551724137932</v>
      </c>
      <c r="G12" s="11" t="s">
        <v>7</v>
      </c>
      <c r="H12" s="66">
        <v>3</v>
      </c>
      <c r="I12" s="66"/>
      <c r="J12" s="65">
        <v>3</v>
      </c>
      <c r="K12" s="65"/>
      <c r="L12" s="65">
        <v>2</v>
      </c>
      <c r="M12" s="65">
        <v>3</v>
      </c>
      <c r="N12" s="65"/>
      <c r="O12" s="65"/>
      <c r="P12" s="65">
        <v>3</v>
      </c>
      <c r="Q12" s="65">
        <v>3</v>
      </c>
      <c r="R12" s="65">
        <v>2</v>
      </c>
      <c r="S12" s="65">
        <v>1</v>
      </c>
      <c r="T12" s="65">
        <v>2</v>
      </c>
      <c r="U12" s="65"/>
      <c r="V12" s="65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2</v>
      </c>
      <c r="I13" s="66">
        <v>2</v>
      </c>
      <c r="J13" s="65"/>
      <c r="K13" s="65">
        <v>2</v>
      </c>
      <c r="L13" s="65">
        <v>1</v>
      </c>
      <c r="M13" s="65">
        <v>2</v>
      </c>
      <c r="N13" s="65"/>
      <c r="O13" s="65">
        <v>2</v>
      </c>
      <c r="P13" s="65">
        <v>2</v>
      </c>
      <c r="Q13" s="65">
        <v>2</v>
      </c>
      <c r="R13" s="65">
        <v>2</v>
      </c>
      <c r="S13" s="65">
        <v>1</v>
      </c>
      <c r="T13" s="65">
        <v>2</v>
      </c>
      <c r="U13" s="65">
        <v>3</v>
      </c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2.5</v>
      </c>
      <c r="J14" s="9">
        <f>AVERAGE(J11:J12)</f>
        <v>3</v>
      </c>
      <c r="K14" s="9">
        <f>AVERAGE(K12:K13)</f>
        <v>2</v>
      </c>
      <c r="L14" s="9">
        <f>AVERAGE(L11:L13)</f>
        <v>2</v>
      </c>
      <c r="M14" s="9">
        <f>AVERAGE(M11:M13:M12)</f>
        <v>2.3333333333333335</v>
      </c>
      <c r="N14" s="9">
        <f>AVERAGE(N11:N13)</f>
        <v>3</v>
      </c>
      <c r="O14" s="9">
        <f>AVERAGE(O11:O13)</f>
        <v>2</v>
      </c>
      <c r="P14" s="9">
        <f>AVERAGE(P11:P13:P12)</f>
        <v>2.6666666666666665</v>
      </c>
      <c r="Q14" s="9">
        <f>AVERAGE(Q11:Q13:Q12)</f>
        <v>2.6666666666666665</v>
      </c>
      <c r="R14" s="9">
        <f>AVERAGE(R11:R13:R12)</f>
        <v>2</v>
      </c>
      <c r="S14" s="9">
        <f>AVERAGE(S11:S13:S12)</f>
        <v>1.3333333333333333</v>
      </c>
      <c r="T14" s="9">
        <f>AVERAGE(T11:T13:T12)</f>
        <v>2</v>
      </c>
      <c r="U14" s="9">
        <f>AVERAGE(U11:U13:U12)</f>
        <v>2.5</v>
      </c>
      <c r="V14" s="9">
        <f>AVERAGE(V11:V13:V12)</f>
        <v>3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1.681</v>
      </c>
      <c r="J15" s="30">
        <f t="shared" si="0"/>
        <v>2.0172</v>
      </c>
      <c r="K15" s="30">
        <f t="shared" si="0"/>
        <v>1.3448</v>
      </c>
      <c r="L15" s="30">
        <f t="shared" si="0"/>
        <v>1.3448</v>
      </c>
      <c r="M15" s="30">
        <f t="shared" si="0"/>
        <v>1.5689333333333335</v>
      </c>
      <c r="N15" s="30">
        <f t="shared" si="0"/>
        <v>2.0172</v>
      </c>
      <c r="O15" s="30">
        <f t="shared" si="0"/>
        <v>1.3448</v>
      </c>
      <c r="P15" s="30">
        <f>(67.24*P14)/100</f>
        <v>1.7930666666666664</v>
      </c>
      <c r="Q15" s="30">
        <f t="shared" si="0"/>
        <v>1.7930666666666664</v>
      </c>
      <c r="R15" s="30">
        <f t="shared" si="0"/>
        <v>1.3448</v>
      </c>
      <c r="S15" s="30">
        <f t="shared" si="0"/>
        <v>0.8965333333333332</v>
      </c>
      <c r="T15" s="30">
        <f>(67.24*T14)/100</f>
        <v>1.3448</v>
      </c>
      <c r="U15" s="30">
        <f t="shared" si="0"/>
        <v>1.681</v>
      </c>
      <c r="V15" s="30">
        <f t="shared" si="0"/>
        <v>2.0172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11">
      <selection activeCell="H15" sqref="H15:V15"/>
    </sheetView>
  </sheetViews>
  <sheetFormatPr defaultColWidth="9.140625" defaultRowHeight="15"/>
  <cols>
    <col min="1" max="1" width="8.8515625" style="32" customWidth="1"/>
    <col min="2" max="2" width="18.7109375" style="32" customWidth="1"/>
    <col min="3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75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76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50</v>
      </c>
      <c r="D10" s="46">
        <f>(0.29*40)</f>
        <v>11.6</v>
      </c>
      <c r="E10" s="4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40</v>
      </c>
      <c r="D11" s="5">
        <f>COUNTIF(C11:C29,"&gt;="&amp;D10)</f>
        <v>2</v>
      </c>
      <c r="E11" s="8">
        <v>42</v>
      </c>
      <c r="F11" s="14">
        <f>COUNTIF(E11:E29,"&gt;="&amp;F10)</f>
        <v>2</v>
      </c>
      <c r="G11" s="11" t="s">
        <v>6</v>
      </c>
      <c r="H11" s="21">
        <v>2</v>
      </c>
      <c r="I11" s="21">
        <v>2</v>
      </c>
      <c r="J11" s="19">
        <v>3</v>
      </c>
      <c r="K11" s="19">
        <v>2</v>
      </c>
      <c r="L11" s="19">
        <v>3</v>
      </c>
      <c r="M11" s="19">
        <v>2</v>
      </c>
      <c r="N11" s="19">
        <v>3</v>
      </c>
      <c r="O11" s="19"/>
      <c r="P11" s="19"/>
      <c r="Q11" s="19">
        <v>3</v>
      </c>
      <c r="R11" s="19">
        <v>3</v>
      </c>
      <c r="S11" s="19">
        <v>2</v>
      </c>
      <c r="T11" s="19">
        <v>3</v>
      </c>
      <c r="U11" s="19">
        <v>2</v>
      </c>
      <c r="V11" s="19">
        <v>3</v>
      </c>
      <c r="W11" s="1"/>
    </row>
    <row r="12" spans="1:23" ht="15">
      <c r="A12" s="2">
        <v>2</v>
      </c>
      <c r="B12" s="63">
        <v>191705140003</v>
      </c>
      <c r="C12" s="8">
        <v>47</v>
      </c>
      <c r="D12" s="28">
        <f>(19/29)*100</f>
        <v>65.51724137931035</v>
      </c>
      <c r="E12" s="8">
        <v>48</v>
      </c>
      <c r="F12" s="29">
        <f>(20/29)*100</f>
        <v>68.96551724137932</v>
      </c>
      <c r="G12" s="11" t="s">
        <v>7</v>
      </c>
      <c r="H12" s="60">
        <v>3</v>
      </c>
      <c r="I12" s="60">
        <v>2</v>
      </c>
      <c r="J12" s="19">
        <v>2</v>
      </c>
      <c r="K12" s="19">
        <v>2</v>
      </c>
      <c r="L12" s="19">
        <v>2</v>
      </c>
      <c r="M12" s="19">
        <v>3</v>
      </c>
      <c r="N12" s="19">
        <v>2</v>
      </c>
      <c r="O12" s="19">
        <v>2</v>
      </c>
      <c r="P12" s="19">
        <v>2</v>
      </c>
      <c r="Q12" s="19">
        <v>3</v>
      </c>
      <c r="R12" s="19">
        <v>2</v>
      </c>
      <c r="S12" s="19">
        <v>1</v>
      </c>
      <c r="T12" s="19">
        <v>2</v>
      </c>
      <c r="U12" s="19"/>
      <c r="V12" s="19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2</v>
      </c>
      <c r="I13" s="60">
        <v>2</v>
      </c>
      <c r="J13" s="19">
        <v>1</v>
      </c>
      <c r="K13" s="19">
        <v>1</v>
      </c>
      <c r="L13" s="19">
        <v>1</v>
      </c>
      <c r="M13" s="19">
        <v>2</v>
      </c>
      <c r="N13" s="19"/>
      <c r="O13" s="19"/>
      <c r="P13" s="19"/>
      <c r="Q13" s="19">
        <v>2</v>
      </c>
      <c r="R13" s="19"/>
      <c r="S13" s="19">
        <v>1</v>
      </c>
      <c r="T13" s="19"/>
      <c r="U13" s="19">
        <v>2</v>
      </c>
      <c r="V13" s="19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</v>
      </c>
      <c r="J14" s="9">
        <f>AVERAGE(J11:J12)</f>
        <v>2.5</v>
      </c>
      <c r="K14" s="9">
        <f>AVERAGE(K12:K13)</f>
        <v>1.5</v>
      </c>
      <c r="L14" s="9">
        <f>AVERAGE(L11:L13)</f>
        <v>2</v>
      </c>
      <c r="M14" s="9">
        <f>AVERAGE(M11:M13:M12)</f>
        <v>2.3333333333333335</v>
      </c>
      <c r="N14" s="9">
        <f>AVERAGE(N11:N13)</f>
        <v>2.5</v>
      </c>
      <c r="O14" s="9">
        <f>AVERAGE(O11:O13)</f>
        <v>2</v>
      </c>
      <c r="P14" s="9">
        <f>AVERAGE(P11:P13)</f>
        <v>2</v>
      </c>
      <c r="Q14" s="9">
        <f>AVERAGE(Q11:Q13:Q12)</f>
        <v>2.6666666666666665</v>
      </c>
      <c r="R14" s="9">
        <f>AVERAGE(R11:R13:R12)</f>
        <v>2.5</v>
      </c>
      <c r="S14" s="9">
        <f>AVERAGE(S11:S13:S12)</f>
        <v>1.3333333333333333</v>
      </c>
      <c r="T14" s="9">
        <f>AVERAGE(T11:T13:T12)</f>
        <v>2.5</v>
      </c>
      <c r="U14" s="9">
        <f>AVERAGE(U11:U13:U12)</f>
        <v>2</v>
      </c>
      <c r="V14" s="9">
        <f>AVERAGE(V11:V13:V12)</f>
        <v>3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1.3448</v>
      </c>
      <c r="J15" s="30">
        <f t="shared" si="0"/>
        <v>1.681</v>
      </c>
      <c r="K15" s="30">
        <f t="shared" si="0"/>
        <v>1.0086</v>
      </c>
      <c r="L15" s="30">
        <f t="shared" si="0"/>
        <v>1.3448</v>
      </c>
      <c r="M15" s="30">
        <f t="shared" si="0"/>
        <v>1.5689333333333335</v>
      </c>
      <c r="N15" s="30">
        <f t="shared" si="0"/>
        <v>1.681</v>
      </c>
      <c r="O15" s="30">
        <f t="shared" si="0"/>
        <v>1.3448</v>
      </c>
      <c r="P15" s="30">
        <f>(67.24*P14)/100</f>
        <v>1.3448</v>
      </c>
      <c r="Q15" s="30">
        <f t="shared" si="0"/>
        <v>1.7930666666666664</v>
      </c>
      <c r="R15" s="30">
        <f>(67.24*R14)/100</f>
        <v>1.681</v>
      </c>
      <c r="S15" s="30">
        <f t="shared" si="0"/>
        <v>0.8965333333333332</v>
      </c>
      <c r="T15" s="30">
        <f>(67.24*T14)/100</f>
        <v>1.681</v>
      </c>
      <c r="U15" s="30">
        <f t="shared" si="0"/>
        <v>1.3448</v>
      </c>
      <c r="V15" s="30">
        <f t="shared" si="0"/>
        <v>2.0172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8">
      <selection activeCell="H15" sqref="H15:V15"/>
    </sheetView>
  </sheetViews>
  <sheetFormatPr defaultColWidth="9.140625" defaultRowHeight="15"/>
  <cols>
    <col min="2" max="2" width="15.5742187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77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78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8" t="s">
        <v>28</v>
      </c>
      <c r="B5" s="58"/>
      <c r="C5" s="58"/>
      <c r="D5" s="58"/>
      <c r="E5" s="58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45</v>
      </c>
      <c r="D10" s="46">
        <f>(0.29*40)</f>
        <v>11.6</v>
      </c>
      <c r="E10" s="62">
        <v>55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34</v>
      </c>
      <c r="D11" s="5">
        <f>COUNTIF(C11:C29,"&gt;="&amp;D10)</f>
        <v>2</v>
      </c>
      <c r="E11" s="61">
        <v>31</v>
      </c>
      <c r="F11" s="14">
        <f>COUNTIF(E11:E29,"&gt;="&amp;F10)</f>
        <v>2</v>
      </c>
      <c r="G11" s="11" t="s">
        <v>6</v>
      </c>
      <c r="H11" s="64">
        <v>3</v>
      </c>
      <c r="I11" s="64">
        <v>3</v>
      </c>
      <c r="J11" s="65">
        <v>2</v>
      </c>
      <c r="K11" s="65">
        <v>2</v>
      </c>
      <c r="L11" s="65">
        <v>3</v>
      </c>
      <c r="M11" s="65">
        <v>3</v>
      </c>
      <c r="N11" s="65"/>
      <c r="O11" s="65">
        <v>3</v>
      </c>
      <c r="P11" s="65">
        <v>3</v>
      </c>
      <c r="Q11" s="65">
        <v>2</v>
      </c>
      <c r="R11" s="65">
        <v>2</v>
      </c>
      <c r="S11" s="65">
        <v>2</v>
      </c>
      <c r="T11" s="65">
        <v>2</v>
      </c>
      <c r="U11" s="65"/>
      <c r="V11" s="65">
        <v>3</v>
      </c>
      <c r="W11" s="1"/>
    </row>
    <row r="12" spans="1:23" ht="15">
      <c r="A12" s="2">
        <v>2</v>
      </c>
      <c r="B12" s="63">
        <v>191705140003</v>
      </c>
      <c r="C12" s="61">
        <v>38</v>
      </c>
      <c r="D12" s="28">
        <f>(19/29)*100</f>
        <v>65.51724137931035</v>
      </c>
      <c r="E12" s="61">
        <v>35</v>
      </c>
      <c r="F12" s="29">
        <f>(20/29)*100</f>
        <v>68.96551724137932</v>
      </c>
      <c r="G12" s="11" t="s">
        <v>7</v>
      </c>
      <c r="H12" s="66"/>
      <c r="I12" s="66">
        <v>2</v>
      </c>
      <c r="J12" s="65"/>
      <c r="K12" s="65">
        <v>2</v>
      </c>
      <c r="L12" s="65"/>
      <c r="M12" s="65"/>
      <c r="N12" s="65">
        <v>2</v>
      </c>
      <c r="O12" s="65"/>
      <c r="P12" s="65"/>
      <c r="Q12" s="65">
        <v>3</v>
      </c>
      <c r="R12" s="65">
        <v>3</v>
      </c>
      <c r="S12" s="65">
        <v>2</v>
      </c>
      <c r="T12" s="65">
        <v>2</v>
      </c>
      <c r="U12" s="65">
        <v>2</v>
      </c>
      <c r="V12" s="65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/>
      <c r="I13" s="66">
        <v>2</v>
      </c>
      <c r="J13" s="65">
        <v>2</v>
      </c>
      <c r="K13" s="65">
        <v>2</v>
      </c>
      <c r="L13" s="65"/>
      <c r="M13" s="65"/>
      <c r="N13" s="65">
        <v>2</v>
      </c>
      <c r="O13" s="65">
        <v>2</v>
      </c>
      <c r="P13" s="65">
        <v>2</v>
      </c>
      <c r="Q13" s="65">
        <v>2</v>
      </c>
      <c r="R13" s="65">
        <v>2</v>
      </c>
      <c r="S13" s="65">
        <v>2</v>
      </c>
      <c r="T13" s="65">
        <v>2</v>
      </c>
      <c r="U13" s="65"/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3</v>
      </c>
      <c r="I14" s="9">
        <f>AVERAGE(I11:I13)</f>
        <v>2.3333333333333335</v>
      </c>
      <c r="J14" s="9">
        <f>AVERAGE(J11:J12)</f>
        <v>2</v>
      </c>
      <c r="K14" s="9">
        <f>AVERAGE(K12:K13)</f>
        <v>2</v>
      </c>
      <c r="L14" s="9">
        <f>AVERAGE(L11:L13)</f>
        <v>3</v>
      </c>
      <c r="M14" s="9">
        <f>AVERAGE(M11:M13:M12)</f>
        <v>3</v>
      </c>
      <c r="N14" s="9">
        <f>AVERAGE(N11:N13)</f>
        <v>2</v>
      </c>
      <c r="O14" s="9">
        <f>AVERAGE(O11:O13)</f>
        <v>2.5</v>
      </c>
      <c r="P14" s="9">
        <f>AVERAGE(P11:P13)</f>
        <v>2.5</v>
      </c>
      <c r="Q14" s="9">
        <f>AVERAGE(Q11:Q13:Q12)</f>
        <v>2.3333333333333335</v>
      </c>
      <c r="R14" s="9">
        <f>AVERAGE(R11:R13:R12)</f>
        <v>2.3333333333333335</v>
      </c>
      <c r="S14" s="9">
        <f>AVERAGE(S11:S13:S12)</f>
        <v>2</v>
      </c>
      <c r="T14" s="9">
        <f>AVERAGE(T11:T13:T12)</f>
        <v>2</v>
      </c>
      <c r="U14" s="9">
        <f>AVERAGE(U11:U13:U12)</f>
        <v>2</v>
      </c>
      <c r="V14" s="9">
        <f>AVERAGE(V11:V13:V12)</f>
        <v>3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2.0172</v>
      </c>
      <c r="I15" s="30">
        <f aca="true" t="shared" si="0" ref="I15:V15">(67.24*I14)/100</f>
        <v>1.5689333333333335</v>
      </c>
      <c r="J15" s="30">
        <f t="shared" si="0"/>
        <v>1.3448</v>
      </c>
      <c r="K15" s="30">
        <f t="shared" si="0"/>
        <v>1.3448</v>
      </c>
      <c r="L15" s="30">
        <f t="shared" si="0"/>
        <v>2.0172</v>
      </c>
      <c r="M15" s="30">
        <f t="shared" si="0"/>
        <v>2.0172</v>
      </c>
      <c r="N15" s="30">
        <f t="shared" si="0"/>
        <v>1.3448</v>
      </c>
      <c r="O15" s="30">
        <f t="shared" si="0"/>
        <v>1.681</v>
      </c>
      <c r="P15" s="30">
        <f>(67.24*P14)/100</f>
        <v>1.681</v>
      </c>
      <c r="Q15" s="30">
        <f t="shared" si="0"/>
        <v>1.5689333333333335</v>
      </c>
      <c r="R15" s="30">
        <f t="shared" si="0"/>
        <v>1.5689333333333335</v>
      </c>
      <c r="S15" s="30">
        <f t="shared" si="0"/>
        <v>1.3448</v>
      </c>
      <c r="T15" s="30">
        <f>(67.24*T14)/100</f>
        <v>1.3448</v>
      </c>
      <c r="U15" s="30">
        <f t="shared" si="0"/>
        <v>1.3448</v>
      </c>
      <c r="V15" s="30">
        <f t="shared" si="0"/>
        <v>2.0172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9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14">
      <selection activeCell="H15" sqref="H15:V15"/>
    </sheetView>
  </sheetViews>
  <sheetFormatPr defaultColWidth="9.140625" defaultRowHeight="15"/>
  <cols>
    <col min="2" max="2" width="14.42187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79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80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8" t="s">
        <v>28</v>
      </c>
      <c r="B5" s="58"/>
      <c r="C5" s="58"/>
      <c r="D5" s="58"/>
      <c r="E5" s="58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50</v>
      </c>
      <c r="D10" s="46">
        <f>(0.29*40)</f>
        <v>11.6</v>
      </c>
      <c r="E10" s="62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29</v>
      </c>
      <c r="D11" s="5">
        <f>COUNTIF(C11:C29,"&gt;="&amp;D10)</f>
        <v>2</v>
      </c>
      <c r="E11" s="61">
        <v>42</v>
      </c>
      <c r="F11" s="14">
        <f>COUNTIF(E11:E29,"&gt;="&amp;F10)</f>
        <v>2</v>
      </c>
      <c r="G11" s="11" t="s">
        <v>6</v>
      </c>
      <c r="H11" s="64">
        <v>3</v>
      </c>
      <c r="I11" s="64">
        <v>2</v>
      </c>
      <c r="J11" s="65">
        <v>3</v>
      </c>
      <c r="K11" s="65">
        <v>3</v>
      </c>
      <c r="L11" s="65">
        <v>2</v>
      </c>
      <c r="M11" s="65">
        <v>3</v>
      </c>
      <c r="N11" s="65">
        <v>2</v>
      </c>
      <c r="O11" s="65">
        <v>1</v>
      </c>
      <c r="P11" s="65">
        <v>1</v>
      </c>
      <c r="Q11" s="65">
        <v>2</v>
      </c>
      <c r="R11" s="65">
        <v>1</v>
      </c>
      <c r="S11" s="65">
        <v>2</v>
      </c>
      <c r="T11" s="65">
        <v>2</v>
      </c>
      <c r="U11" s="65"/>
      <c r="V11" s="65">
        <v>3</v>
      </c>
      <c r="W11" s="1"/>
    </row>
    <row r="12" spans="1:23" ht="15">
      <c r="A12" s="2">
        <v>2</v>
      </c>
      <c r="B12" s="63">
        <v>191705140003</v>
      </c>
      <c r="C12" s="61">
        <v>28</v>
      </c>
      <c r="D12" s="28">
        <f>(19/29)*100</f>
        <v>65.51724137931035</v>
      </c>
      <c r="E12" s="61">
        <v>38</v>
      </c>
      <c r="F12" s="29">
        <f>(20/29)*100</f>
        <v>68.96551724137932</v>
      </c>
      <c r="G12" s="11" t="s">
        <v>7</v>
      </c>
      <c r="H12" s="66">
        <v>3</v>
      </c>
      <c r="I12" s="66">
        <v>2</v>
      </c>
      <c r="J12" s="65">
        <v>2</v>
      </c>
      <c r="K12" s="65"/>
      <c r="L12" s="65">
        <v>1</v>
      </c>
      <c r="M12" s="65"/>
      <c r="N12" s="65">
        <v>1</v>
      </c>
      <c r="O12" s="65">
        <v>1</v>
      </c>
      <c r="P12" s="65">
        <v>1</v>
      </c>
      <c r="Q12" s="65">
        <v>2</v>
      </c>
      <c r="R12" s="65">
        <v>1</v>
      </c>
      <c r="S12" s="65">
        <v>1</v>
      </c>
      <c r="T12" s="65">
        <v>1</v>
      </c>
      <c r="U12" s="65">
        <v>3</v>
      </c>
      <c r="V12" s="65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3</v>
      </c>
      <c r="I13" s="66">
        <v>0</v>
      </c>
      <c r="J13" s="65"/>
      <c r="K13" s="65">
        <v>2</v>
      </c>
      <c r="L13" s="65">
        <v>1</v>
      </c>
      <c r="M13" s="65">
        <v>2</v>
      </c>
      <c r="N13" s="65"/>
      <c r="O13" s="65">
        <v>2</v>
      </c>
      <c r="P13" s="65">
        <v>2</v>
      </c>
      <c r="Q13" s="65">
        <v>2</v>
      </c>
      <c r="R13" s="65">
        <v>0</v>
      </c>
      <c r="S13" s="65">
        <v>2</v>
      </c>
      <c r="T13" s="65">
        <v>2</v>
      </c>
      <c r="U13" s="65"/>
      <c r="V13" s="65">
        <v>2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3</v>
      </c>
      <c r="I14" s="9">
        <f>AVERAGE(I11:I13)</f>
        <v>1.3333333333333333</v>
      </c>
      <c r="J14" s="9">
        <f>AVERAGE(J11:J12)</f>
        <v>2.5</v>
      </c>
      <c r="K14" s="9">
        <f>AVERAGE(K12:K13)</f>
        <v>2</v>
      </c>
      <c r="L14" s="9">
        <f>AVERAGE(L11:L13)</f>
        <v>1.3333333333333333</v>
      </c>
      <c r="M14" s="9">
        <f>AVERAGE(M11:M13:M12)</f>
        <v>2.5</v>
      </c>
      <c r="N14" s="9">
        <f>AVERAGE(N11:N13)</f>
        <v>1.5</v>
      </c>
      <c r="O14" s="9">
        <f>AVERAGE(O11:O13)</f>
        <v>1.3333333333333333</v>
      </c>
      <c r="P14" s="9">
        <f>AVERAGE(P11:P13)</f>
        <v>1.3333333333333333</v>
      </c>
      <c r="Q14" s="9">
        <f>AVERAGE(Q11:Q13:Q12)</f>
        <v>2</v>
      </c>
      <c r="R14" s="9">
        <f>AVERAGE(R11:R13:R12)</f>
        <v>0.6666666666666666</v>
      </c>
      <c r="S14" s="9">
        <f>AVERAGE(S11:S13:S12)</f>
        <v>1.6666666666666667</v>
      </c>
      <c r="T14" s="9">
        <f>AVERAGE(T11:T13:T12)</f>
        <v>1.6666666666666667</v>
      </c>
      <c r="U14" s="9">
        <f>AVERAGE(U11:U13:U12)</f>
        <v>3</v>
      </c>
      <c r="V14" s="9">
        <f>AVERAGE(V11:V13:V12)</f>
        <v>2.5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2.0172</v>
      </c>
      <c r="I15" s="30">
        <f aca="true" t="shared" si="0" ref="I15:V15">(67.24*I14)/100</f>
        <v>0.8965333333333332</v>
      </c>
      <c r="J15" s="30">
        <f t="shared" si="0"/>
        <v>1.681</v>
      </c>
      <c r="K15" s="30">
        <f t="shared" si="0"/>
        <v>1.3448</v>
      </c>
      <c r="L15" s="30">
        <f t="shared" si="0"/>
        <v>0.8965333333333332</v>
      </c>
      <c r="M15" s="30">
        <f t="shared" si="0"/>
        <v>1.681</v>
      </c>
      <c r="N15" s="30">
        <f t="shared" si="0"/>
        <v>1.0086</v>
      </c>
      <c r="O15" s="30">
        <f t="shared" si="0"/>
        <v>0.8965333333333332</v>
      </c>
      <c r="P15" s="30">
        <f>(67.24*P14)/100</f>
        <v>0.8965333333333332</v>
      </c>
      <c r="Q15" s="30">
        <f t="shared" si="0"/>
        <v>1.3448</v>
      </c>
      <c r="R15" s="30">
        <f t="shared" si="0"/>
        <v>0.4482666666666666</v>
      </c>
      <c r="S15" s="30">
        <f t="shared" si="0"/>
        <v>1.1206666666666667</v>
      </c>
      <c r="T15" s="30">
        <f>(67.24*T14)/100</f>
        <v>1.1206666666666667</v>
      </c>
      <c r="U15" s="30">
        <f t="shared" si="0"/>
        <v>2.0172</v>
      </c>
      <c r="V15" s="30">
        <f t="shared" si="0"/>
        <v>1.681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9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13">
      <selection activeCell="H15" sqref="H15:V15"/>
    </sheetView>
  </sheetViews>
  <sheetFormatPr defaultColWidth="9.140625" defaultRowHeight="15"/>
  <cols>
    <col min="2" max="2" width="16.42187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81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82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8" t="s">
        <v>28</v>
      </c>
      <c r="B5" s="58"/>
      <c r="C5" s="58"/>
      <c r="D5" s="58"/>
      <c r="E5" s="58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50</v>
      </c>
      <c r="D10" s="46">
        <f>(0.29*40)</f>
        <v>11.6</v>
      </c>
      <c r="E10" s="62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28</v>
      </c>
      <c r="D11" s="5">
        <f>COUNTIF(C11:C29,"&gt;="&amp;D10)</f>
        <v>2</v>
      </c>
      <c r="E11" s="61">
        <v>44</v>
      </c>
      <c r="F11" s="14">
        <f>COUNTIF(E11:E29,"&gt;="&amp;F10)</f>
        <v>2</v>
      </c>
      <c r="G11" s="11" t="s">
        <v>6</v>
      </c>
      <c r="H11" s="64">
        <v>3</v>
      </c>
      <c r="I11" s="64">
        <v>3</v>
      </c>
      <c r="J11" s="65">
        <v>2</v>
      </c>
      <c r="K11" s="65"/>
      <c r="L11" s="65">
        <v>3</v>
      </c>
      <c r="M11" s="65">
        <v>2</v>
      </c>
      <c r="N11" s="65"/>
      <c r="O11" s="65">
        <v>2</v>
      </c>
      <c r="P11" s="65">
        <v>2</v>
      </c>
      <c r="Q11" s="65">
        <v>2</v>
      </c>
      <c r="R11" s="65">
        <v>2</v>
      </c>
      <c r="S11" s="65">
        <v>3</v>
      </c>
      <c r="T11" s="65">
        <v>2</v>
      </c>
      <c r="U11" s="65"/>
      <c r="V11" s="65">
        <v>1</v>
      </c>
      <c r="W11" s="1"/>
    </row>
    <row r="12" spans="1:23" ht="15">
      <c r="A12" s="2">
        <v>2</v>
      </c>
      <c r="B12" s="63">
        <v>191705140003</v>
      </c>
      <c r="C12" s="61">
        <v>28</v>
      </c>
      <c r="D12" s="28">
        <f>(19/29)*100</f>
        <v>65.51724137931035</v>
      </c>
      <c r="E12" s="61">
        <v>34</v>
      </c>
      <c r="F12" s="29">
        <f>(20/29)*100</f>
        <v>68.96551724137932</v>
      </c>
      <c r="G12" s="11" t="s">
        <v>7</v>
      </c>
      <c r="H12" s="66">
        <v>3</v>
      </c>
      <c r="I12" s="66">
        <v>3</v>
      </c>
      <c r="J12" s="65">
        <v>2</v>
      </c>
      <c r="K12" s="65">
        <v>3</v>
      </c>
      <c r="L12" s="65">
        <v>3</v>
      </c>
      <c r="M12" s="65"/>
      <c r="N12" s="65">
        <v>3</v>
      </c>
      <c r="O12" s="65">
        <v>3</v>
      </c>
      <c r="P12" s="65">
        <v>3</v>
      </c>
      <c r="Q12" s="65">
        <v>3</v>
      </c>
      <c r="R12" s="65">
        <v>2</v>
      </c>
      <c r="S12" s="65"/>
      <c r="T12" s="65">
        <v>2</v>
      </c>
      <c r="U12" s="65"/>
      <c r="V12" s="65">
        <v>3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3</v>
      </c>
      <c r="I13" s="66">
        <v>3</v>
      </c>
      <c r="J13" s="65"/>
      <c r="K13" s="65"/>
      <c r="L13" s="65">
        <v>2</v>
      </c>
      <c r="M13" s="65">
        <v>2</v>
      </c>
      <c r="N13" s="65"/>
      <c r="O13" s="65">
        <v>2</v>
      </c>
      <c r="P13" s="65">
        <v>2</v>
      </c>
      <c r="Q13" s="65">
        <v>3</v>
      </c>
      <c r="R13" s="65">
        <v>2</v>
      </c>
      <c r="S13" s="65"/>
      <c r="T13" s="65">
        <v>2</v>
      </c>
      <c r="U13" s="65">
        <v>3</v>
      </c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3</v>
      </c>
      <c r="I14" s="9">
        <f>AVERAGE(I11:I13)</f>
        <v>3</v>
      </c>
      <c r="J14" s="9">
        <f>AVERAGE(J11:J12)</f>
        <v>2</v>
      </c>
      <c r="K14" s="9">
        <f>AVERAGE(K12:K13)</f>
        <v>3</v>
      </c>
      <c r="L14" s="9">
        <f>AVERAGE(L11:L13)</f>
        <v>2.6666666666666665</v>
      </c>
      <c r="M14" s="9">
        <f>AVERAGE(M11:M13:M12)</f>
        <v>2</v>
      </c>
      <c r="N14" s="9">
        <f>AVERAGE(N11:N13)</f>
        <v>3</v>
      </c>
      <c r="O14" s="9">
        <f>AVERAGE(O11:O13)</f>
        <v>2.3333333333333335</v>
      </c>
      <c r="P14" s="9">
        <f>AVERAGE(P11:P13)</f>
        <v>2.3333333333333335</v>
      </c>
      <c r="Q14" s="9">
        <f>AVERAGE(Q11:Q13:Q12)</f>
        <v>2.6666666666666665</v>
      </c>
      <c r="R14" s="9">
        <f>AVERAGE(R11:R13:R12)</f>
        <v>2</v>
      </c>
      <c r="S14" s="9">
        <f>AVERAGE(S11:S13:S12)</f>
        <v>3</v>
      </c>
      <c r="T14" s="9">
        <f>AVERAGE(T11:T13:T12)</f>
        <v>2</v>
      </c>
      <c r="U14" s="9">
        <f>AVERAGE(U11:U13:U12)</f>
        <v>3</v>
      </c>
      <c r="V14" s="9">
        <f>AVERAGE(V11:V13:V12)</f>
        <v>2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2.0172</v>
      </c>
      <c r="I15" s="30">
        <f aca="true" t="shared" si="0" ref="I15:V15">(67.24*I14)/100</f>
        <v>2.0172</v>
      </c>
      <c r="J15" s="30">
        <f t="shared" si="0"/>
        <v>1.3448</v>
      </c>
      <c r="K15" s="30">
        <f t="shared" si="0"/>
        <v>2.0172</v>
      </c>
      <c r="L15" s="30">
        <f t="shared" si="0"/>
        <v>1.7930666666666664</v>
      </c>
      <c r="M15" s="30">
        <f t="shared" si="0"/>
        <v>1.3448</v>
      </c>
      <c r="N15" s="30">
        <f t="shared" si="0"/>
        <v>2.0172</v>
      </c>
      <c r="O15" s="30">
        <f t="shared" si="0"/>
        <v>1.5689333333333335</v>
      </c>
      <c r="P15" s="30">
        <f>(67.24*P14)/100</f>
        <v>1.5689333333333335</v>
      </c>
      <c r="Q15" s="30">
        <f t="shared" si="0"/>
        <v>1.7930666666666664</v>
      </c>
      <c r="R15" s="30">
        <f t="shared" si="0"/>
        <v>1.3448</v>
      </c>
      <c r="S15" s="30">
        <f t="shared" si="0"/>
        <v>2.0172</v>
      </c>
      <c r="T15" s="30">
        <f>(67.24*T14)/100</f>
        <v>1.3448</v>
      </c>
      <c r="U15" s="30">
        <f t="shared" si="0"/>
        <v>2.0172</v>
      </c>
      <c r="V15" s="30">
        <f t="shared" si="0"/>
        <v>1.3448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9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4"/>
  <sheetViews>
    <sheetView zoomScale="82" zoomScaleNormal="82" zoomScalePageLayoutView="0" workbookViewId="0" topLeftCell="A5">
      <selection activeCell="BP12" sqref="BP12"/>
    </sheetView>
  </sheetViews>
  <sheetFormatPr defaultColWidth="9.140625" defaultRowHeight="15"/>
  <cols>
    <col min="2" max="2" width="21.14062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75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76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8" t="s">
        <v>28</v>
      </c>
      <c r="B5" s="58"/>
      <c r="C5" s="58"/>
      <c r="D5" s="58"/>
      <c r="E5" s="58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50</v>
      </c>
      <c r="D10" s="46">
        <f>(0.29*40)</f>
        <v>11.6</v>
      </c>
      <c r="E10" s="4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36</v>
      </c>
      <c r="D11" s="5">
        <f>COUNTIF(C11:C29,"&gt;="&amp;D10)</f>
        <v>2</v>
      </c>
      <c r="E11" s="8">
        <v>41</v>
      </c>
      <c r="F11" s="14">
        <f>COUNTIF(E11:E29,"&gt;="&amp;F10)</f>
        <v>2</v>
      </c>
      <c r="G11" s="11" t="s">
        <v>6</v>
      </c>
      <c r="H11" s="21">
        <v>3</v>
      </c>
      <c r="I11" s="21">
        <v>3</v>
      </c>
      <c r="J11" s="19"/>
      <c r="K11" s="19">
        <v>3</v>
      </c>
      <c r="L11" s="19">
        <v>3</v>
      </c>
      <c r="M11" s="19">
        <v>2</v>
      </c>
      <c r="N11" s="19"/>
      <c r="O11" s="19">
        <v>3</v>
      </c>
      <c r="P11" s="19">
        <v>3</v>
      </c>
      <c r="Q11" s="19">
        <v>3</v>
      </c>
      <c r="R11" s="19">
        <v>2</v>
      </c>
      <c r="S11" s="19">
        <v>3</v>
      </c>
      <c r="T11" s="19">
        <v>2</v>
      </c>
      <c r="U11" s="19">
        <v>3</v>
      </c>
      <c r="V11" s="19">
        <v>2</v>
      </c>
      <c r="W11" s="1"/>
    </row>
    <row r="12" spans="1:23" ht="15">
      <c r="A12" s="2">
        <v>2</v>
      </c>
      <c r="B12" s="63">
        <v>191705140003</v>
      </c>
      <c r="C12" s="8">
        <v>36</v>
      </c>
      <c r="D12" s="28">
        <f>(19/29)*100</f>
        <v>65.51724137931035</v>
      </c>
      <c r="E12" s="8">
        <v>41</v>
      </c>
      <c r="F12" s="29">
        <f>(20/29)*100</f>
        <v>68.96551724137932</v>
      </c>
      <c r="G12" s="11" t="s">
        <v>7</v>
      </c>
      <c r="H12" s="60">
        <v>3</v>
      </c>
      <c r="I12" s="60">
        <v>2</v>
      </c>
      <c r="J12" s="19">
        <v>3</v>
      </c>
      <c r="K12" s="19"/>
      <c r="L12" s="19">
        <v>1</v>
      </c>
      <c r="M12" s="19">
        <v>2</v>
      </c>
      <c r="N12" s="19"/>
      <c r="O12" s="19">
        <v>3</v>
      </c>
      <c r="P12" s="19">
        <v>1</v>
      </c>
      <c r="Q12" s="19">
        <v>1</v>
      </c>
      <c r="R12" s="19">
        <v>1</v>
      </c>
      <c r="S12" s="19"/>
      <c r="T12" s="19">
        <v>2</v>
      </c>
      <c r="U12" s="19"/>
      <c r="V12" s="19">
        <v>3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3</v>
      </c>
      <c r="I13" s="60">
        <v>3</v>
      </c>
      <c r="J13" s="19"/>
      <c r="K13" s="19">
        <v>2</v>
      </c>
      <c r="L13" s="19">
        <v>3</v>
      </c>
      <c r="M13" s="19"/>
      <c r="N13" s="19">
        <v>3</v>
      </c>
      <c r="O13" s="19">
        <v>3</v>
      </c>
      <c r="P13" s="19">
        <v>3</v>
      </c>
      <c r="Q13" s="19">
        <v>3</v>
      </c>
      <c r="R13" s="19">
        <v>2</v>
      </c>
      <c r="S13" s="19"/>
      <c r="T13" s="19"/>
      <c r="U13" s="19">
        <v>2</v>
      </c>
      <c r="V13" s="19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3</v>
      </c>
      <c r="I14" s="9">
        <f>AVERAGE(I11:I13)</f>
        <v>2.6666666666666665</v>
      </c>
      <c r="J14" s="9">
        <f>AVERAGE(J11:J12)</f>
        <v>3</v>
      </c>
      <c r="K14" s="9">
        <f>AVERAGE(K12:K13)</f>
        <v>2</v>
      </c>
      <c r="L14" s="9">
        <f>AVERAGE(L11:L13)</f>
        <v>2.3333333333333335</v>
      </c>
      <c r="M14" s="9">
        <f>AVERAGE(M11:M13:M12)</f>
        <v>2</v>
      </c>
      <c r="N14" s="9">
        <f>AVERAGE(N11:N13)</f>
        <v>3</v>
      </c>
      <c r="O14" s="9">
        <f>AVERAGE(O11:O13)</f>
        <v>3</v>
      </c>
      <c r="P14" s="9">
        <f>AVERAGE(P11:P13)</f>
        <v>2.3333333333333335</v>
      </c>
      <c r="Q14" s="9">
        <f>AVERAGE(Q11:Q13:Q12)</f>
        <v>2.3333333333333335</v>
      </c>
      <c r="R14" s="9">
        <f>AVERAGE(R11:R13:R12)</f>
        <v>1.6666666666666667</v>
      </c>
      <c r="S14" s="9">
        <f>AVERAGE(S11:S13:S12)</f>
        <v>3</v>
      </c>
      <c r="T14" s="9">
        <f>AVERAGE(T11:T13:T12)</f>
        <v>2</v>
      </c>
      <c r="U14" s="9">
        <f>AVERAGE(U11:U13:U12)</f>
        <v>2.5</v>
      </c>
      <c r="V14" s="9">
        <f>AVERAGE(V11:V13:V12)</f>
        <v>2.5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2.0172</v>
      </c>
      <c r="I15" s="30">
        <f aca="true" t="shared" si="0" ref="I15:V15">(67.24*I14)/100</f>
        <v>1.7930666666666664</v>
      </c>
      <c r="J15" s="30">
        <f t="shared" si="0"/>
        <v>2.0172</v>
      </c>
      <c r="K15" s="30">
        <f t="shared" si="0"/>
        <v>1.3448</v>
      </c>
      <c r="L15" s="30">
        <f t="shared" si="0"/>
        <v>1.5689333333333335</v>
      </c>
      <c r="M15" s="30">
        <f t="shared" si="0"/>
        <v>1.3448</v>
      </c>
      <c r="N15" s="30">
        <f t="shared" si="0"/>
        <v>2.0172</v>
      </c>
      <c r="O15" s="30">
        <f t="shared" si="0"/>
        <v>2.0172</v>
      </c>
      <c r="P15" s="30">
        <f>(67.24*P14)/100</f>
        <v>1.5689333333333335</v>
      </c>
      <c r="Q15" s="30">
        <f t="shared" si="0"/>
        <v>1.5689333333333335</v>
      </c>
      <c r="R15" s="30">
        <f t="shared" si="0"/>
        <v>1.1206666666666667</v>
      </c>
      <c r="S15" s="30">
        <f t="shared" si="0"/>
        <v>2.0172</v>
      </c>
      <c r="T15" s="30">
        <f>(67.24*T14)/100</f>
        <v>1.3448</v>
      </c>
      <c r="U15" s="30">
        <f t="shared" si="0"/>
        <v>1.681</v>
      </c>
      <c r="V15" s="30">
        <f t="shared" si="0"/>
        <v>1.681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9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="84" zoomScaleNormal="84" zoomScalePageLayoutView="0" workbookViewId="0" topLeftCell="A1">
      <selection activeCell="G22" sqref="A1:IV16384"/>
    </sheetView>
  </sheetViews>
  <sheetFormatPr defaultColWidth="9.140625" defaultRowHeight="15"/>
  <cols>
    <col min="1" max="1" width="8.8515625" style="32" customWidth="1"/>
    <col min="2" max="2" width="17.421875" style="32" customWidth="1"/>
    <col min="3" max="3" width="8.8515625" style="32" customWidth="1"/>
    <col min="4" max="4" width="18.00390625" style="32" customWidth="1"/>
    <col min="5" max="5" width="12.7109375" style="32" customWidth="1"/>
    <col min="6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51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52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33">
        <v>191705140001</v>
      </c>
      <c r="C11" s="8">
        <v>34</v>
      </c>
      <c r="D11" s="5">
        <f>COUNTIF(C11:C29,"&gt;="&amp;D10)</f>
        <v>2</v>
      </c>
      <c r="E11" s="8">
        <v>43</v>
      </c>
      <c r="F11" s="14">
        <f>COUNTIF(E11:E29,"&gt;="&amp;F10)</f>
        <v>2</v>
      </c>
      <c r="G11" s="11" t="s">
        <v>6</v>
      </c>
      <c r="H11" s="21">
        <v>3</v>
      </c>
      <c r="I11" s="21">
        <v>3</v>
      </c>
      <c r="J11" s="19">
        <v>3</v>
      </c>
      <c r="K11" s="19">
        <v>3</v>
      </c>
      <c r="L11" s="19">
        <v>3</v>
      </c>
      <c r="M11" s="19">
        <v>1</v>
      </c>
      <c r="N11" s="19">
        <v>2</v>
      </c>
      <c r="O11" s="19">
        <v>1</v>
      </c>
      <c r="P11" s="19">
        <v>1</v>
      </c>
      <c r="Q11" s="19">
        <v>3</v>
      </c>
      <c r="R11" s="19">
        <v>3</v>
      </c>
      <c r="S11" s="19">
        <v>2</v>
      </c>
      <c r="T11" s="19">
        <v>2</v>
      </c>
      <c r="U11" s="19">
        <v>1</v>
      </c>
      <c r="V11" s="19">
        <v>1</v>
      </c>
      <c r="W11" s="1"/>
    </row>
    <row r="12" spans="1:23" ht="15">
      <c r="A12" s="2">
        <v>2</v>
      </c>
      <c r="B12" s="33">
        <v>191705140003</v>
      </c>
      <c r="C12" s="8">
        <v>33</v>
      </c>
      <c r="D12" s="28">
        <f>(19/29)*100</f>
        <v>65.51724137931035</v>
      </c>
      <c r="E12" s="8">
        <v>42</v>
      </c>
      <c r="F12" s="29">
        <f>(20/29)*100</f>
        <v>68.96551724137932</v>
      </c>
      <c r="G12" s="11" t="s">
        <v>7</v>
      </c>
      <c r="H12" s="60">
        <v>3</v>
      </c>
      <c r="I12" s="60">
        <v>1</v>
      </c>
      <c r="J12" s="19">
        <v>1</v>
      </c>
      <c r="K12" s="19">
        <v>2</v>
      </c>
      <c r="L12" s="19">
        <v>2</v>
      </c>
      <c r="M12" s="19">
        <v>1</v>
      </c>
      <c r="N12" s="19">
        <v>2</v>
      </c>
      <c r="O12" s="19">
        <v>2</v>
      </c>
      <c r="P12" s="19">
        <v>2</v>
      </c>
      <c r="Q12" s="19">
        <v>1</v>
      </c>
      <c r="R12" s="19">
        <v>2</v>
      </c>
      <c r="S12" s="19">
        <v>1</v>
      </c>
      <c r="T12" s="19">
        <v>1</v>
      </c>
      <c r="U12" s="19">
        <v>2</v>
      </c>
      <c r="V12" s="19">
        <v>2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3</v>
      </c>
      <c r="I13" s="60">
        <v>1</v>
      </c>
      <c r="J13" s="19">
        <v>1</v>
      </c>
      <c r="K13" s="19">
        <v>1</v>
      </c>
      <c r="L13" s="19">
        <v>1</v>
      </c>
      <c r="M13" s="19">
        <v>2</v>
      </c>
      <c r="N13" s="19">
        <v>3</v>
      </c>
      <c r="O13" s="19">
        <v>2</v>
      </c>
      <c r="P13" s="19">
        <v>2</v>
      </c>
      <c r="Q13" s="19">
        <v>1</v>
      </c>
      <c r="R13" s="19">
        <v>2</v>
      </c>
      <c r="S13" s="19">
        <v>1</v>
      </c>
      <c r="T13" s="19">
        <v>1</v>
      </c>
      <c r="U13" s="19">
        <v>1</v>
      </c>
      <c r="V13" s="19">
        <v>1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3</v>
      </c>
      <c r="I14" s="9">
        <f>AVERAGE(I11:I13)</f>
        <v>1.6666666666666667</v>
      </c>
      <c r="J14" s="9">
        <f>AVERAGE(J11:J12)</f>
        <v>2</v>
      </c>
      <c r="K14" s="9">
        <f>AVERAGE(K12:K13)</f>
        <v>1.5</v>
      </c>
      <c r="L14" s="9">
        <f>AVERAGE(L11:L13)</f>
        <v>2</v>
      </c>
      <c r="M14" s="9">
        <f>AVERAGE(M11:M13:M12)</f>
        <v>1.3333333333333333</v>
      </c>
      <c r="N14" s="9">
        <f>AVERAGE(N11:N13)</f>
        <v>2.3333333333333335</v>
      </c>
      <c r="O14" s="9">
        <f>AVERAGE(O11:O13)</f>
        <v>1.6666666666666667</v>
      </c>
      <c r="P14" s="9">
        <f>AVERAGE(P11:P13)</f>
        <v>1.6666666666666667</v>
      </c>
      <c r="Q14" s="9">
        <f>AVERAGE(Q11:Q13:Q12)</f>
        <v>1.6666666666666667</v>
      </c>
      <c r="R14" s="9">
        <f>AVERAGE(R11:R13:R12)</f>
        <v>2.3333333333333335</v>
      </c>
      <c r="S14" s="9">
        <f>AVERAGE(S11:S13:S12)</f>
        <v>1.3333333333333333</v>
      </c>
      <c r="T14" s="9">
        <f>AVERAGE(T11:T13:T12)</f>
        <v>1.3333333333333333</v>
      </c>
      <c r="U14" s="9">
        <f>AVERAGE(U11:U13:U12)</f>
        <v>1.3333333333333333</v>
      </c>
      <c r="V14" s="9">
        <f>AVERAGE(V11:V13:V12)</f>
        <v>1.3333333333333333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2.0172</v>
      </c>
      <c r="I15" s="30">
        <f aca="true" t="shared" si="0" ref="I15:V15">(67.24*I14)/100</f>
        <v>1.1206666666666667</v>
      </c>
      <c r="J15" s="30">
        <f t="shared" si="0"/>
        <v>1.3448</v>
      </c>
      <c r="K15" s="30">
        <f t="shared" si="0"/>
        <v>1.0086</v>
      </c>
      <c r="L15" s="30">
        <f t="shared" si="0"/>
        <v>1.3448</v>
      </c>
      <c r="M15" s="30">
        <f t="shared" si="0"/>
        <v>0.8965333333333332</v>
      </c>
      <c r="N15" s="30">
        <f t="shared" si="0"/>
        <v>1.5689333333333335</v>
      </c>
      <c r="O15" s="30">
        <f t="shared" si="0"/>
        <v>1.1206666666666667</v>
      </c>
      <c r="P15" s="30">
        <f>(67.24*P14)/100</f>
        <v>1.1206666666666667</v>
      </c>
      <c r="Q15" s="30">
        <f t="shared" si="0"/>
        <v>1.1206666666666667</v>
      </c>
      <c r="R15" s="30">
        <f t="shared" si="0"/>
        <v>1.5689333333333335</v>
      </c>
      <c r="S15" s="30">
        <f>(67.24*S14)/100</f>
        <v>0.8965333333333332</v>
      </c>
      <c r="T15" s="30">
        <f>(67.24*T14)/100</f>
        <v>0.8965333333333332</v>
      </c>
      <c r="U15" s="30">
        <f t="shared" si="0"/>
        <v>0.8965333333333332</v>
      </c>
      <c r="V15" s="30">
        <f t="shared" si="0"/>
        <v>0.8965333333333332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="59" zoomScaleNormal="59" zoomScalePageLayoutView="0" workbookViewId="0" topLeftCell="F1">
      <selection activeCell="V19" sqref="V19"/>
    </sheetView>
  </sheetViews>
  <sheetFormatPr defaultColWidth="9.140625" defaultRowHeight="15"/>
  <cols>
    <col min="1" max="1" width="8.8515625" style="32" customWidth="1"/>
    <col min="2" max="2" width="17.421875" style="32" customWidth="1"/>
    <col min="3" max="3" width="8.8515625" style="32" customWidth="1"/>
    <col min="4" max="4" width="18.00390625" style="32" customWidth="1"/>
    <col min="5" max="5" width="12.7109375" style="32" customWidth="1"/>
    <col min="6" max="6" width="16.57421875" style="32" customWidth="1"/>
    <col min="7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8.75" customHeight="1">
      <c r="A3" s="72" t="s">
        <v>53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54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33">
        <v>191705140001</v>
      </c>
      <c r="C11" s="8">
        <v>34</v>
      </c>
      <c r="D11" s="5">
        <f>COUNTIF(C11:C29,"&gt;="&amp;D10)</f>
        <v>2</v>
      </c>
      <c r="E11" s="8">
        <v>51</v>
      </c>
      <c r="F11" s="14">
        <f>COUNTIF(E11:E29,"&gt;="&amp;F10)</f>
        <v>2</v>
      </c>
      <c r="G11" s="11" t="s">
        <v>6</v>
      </c>
      <c r="H11" s="21">
        <v>2</v>
      </c>
      <c r="I11" s="21">
        <v>2</v>
      </c>
      <c r="J11" s="19">
        <v>3</v>
      </c>
      <c r="K11" s="19">
        <v>2</v>
      </c>
      <c r="L11" s="19">
        <v>3</v>
      </c>
      <c r="M11" s="19">
        <v>3</v>
      </c>
      <c r="N11" s="19">
        <v>3</v>
      </c>
      <c r="O11" s="19">
        <v>2</v>
      </c>
      <c r="P11" s="19">
        <v>3</v>
      </c>
      <c r="Q11" s="19">
        <v>2</v>
      </c>
      <c r="R11" s="19">
        <v>3</v>
      </c>
      <c r="S11" s="19">
        <v>2</v>
      </c>
      <c r="T11" s="19">
        <v>2</v>
      </c>
      <c r="U11" s="19"/>
      <c r="V11" s="19">
        <v>2</v>
      </c>
      <c r="W11" s="1"/>
    </row>
    <row r="12" spans="1:23" ht="15">
      <c r="A12" s="2">
        <v>2</v>
      </c>
      <c r="B12" s="33">
        <v>191705140003</v>
      </c>
      <c r="C12" s="8">
        <v>34</v>
      </c>
      <c r="D12" s="28">
        <f>(19/29)*100</f>
        <v>65.51724137931035</v>
      </c>
      <c r="E12" s="8">
        <v>47</v>
      </c>
      <c r="F12" s="29">
        <f>(20/29)*100</f>
        <v>68.96551724137932</v>
      </c>
      <c r="G12" s="11" t="s">
        <v>7</v>
      </c>
      <c r="H12" s="60">
        <v>3</v>
      </c>
      <c r="I12" s="60">
        <v>1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/>
      <c r="T12" s="19"/>
      <c r="U12" s="19">
        <v>2</v>
      </c>
      <c r="V12" s="19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1</v>
      </c>
      <c r="I13" s="60">
        <v>1</v>
      </c>
      <c r="J13" s="19">
        <v>1</v>
      </c>
      <c r="K13" s="19">
        <v>1</v>
      </c>
      <c r="L13" s="19">
        <v>1</v>
      </c>
      <c r="M13" s="19">
        <v>2</v>
      </c>
      <c r="N13" s="19">
        <v>1</v>
      </c>
      <c r="O13" s="19">
        <v>2</v>
      </c>
      <c r="P13" s="19">
        <v>1</v>
      </c>
      <c r="Q13" s="19">
        <v>2</v>
      </c>
      <c r="R13" s="19">
        <v>2</v>
      </c>
      <c r="S13" s="19">
        <v>1</v>
      </c>
      <c r="T13" s="19">
        <v>1</v>
      </c>
      <c r="U13" s="19">
        <v>3</v>
      </c>
      <c r="V13" s="19">
        <v>2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</v>
      </c>
      <c r="I14" s="9">
        <f>AVERAGE(I11:I13)</f>
        <v>1.3333333333333333</v>
      </c>
      <c r="J14" s="9">
        <f>AVERAGE(J11:J12)</f>
        <v>2.5</v>
      </c>
      <c r="K14" s="9">
        <f>AVERAGE(K12:K13)</f>
        <v>1.5</v>
      </c>
      <c r="L14" s="9">
        <f>AVERAGE(L11:L13)</f>
        <v>2</v>
      </c>
      <c r="M14" s="9">
        <f>AVERAGE(M11:M13:M12)</f>
        <v>2.3333333333333335</v>
      </c>
      <c r="N14" s="9">
        <f>AVERAGE(N11:N13)</f>
        <v>2</v>
      </c>
      <c r="O14" s="9">
        <f>AVERAGE(O11:O13)</f>
        <v>2</v>
      </c>
      <c r="P14" s="9">
        <f>AVERAGE(P11:P13)</f>
        <v>2</v>
      </c>
      <c r="Q14" s="9">
        <f>AVERAGE(Q11:Q13:Q12)</f>
        <v>2</v>
      </c>
      <c r="R14" s="9">
        <f>AVERAGE(R11:R13:R12)</f>
        <v>2.3333333333333335</v>
      </c>
      <c r="S14" s="9">
        <f>AVERAGE(S11:S13:S12)</f>
        <v>1.5</v>
      </c>
      <c r="T14" s="9">
        <f>AVERAGE(T11:T13:T12)</f>
        <v>1.5</v>
      </c>
      <c r="U14" s="9">
        <f>AVERAGE(U11:U13:U12)</f>
        <v>2.5</v>
      </c>
      <c r="V14" s="9">
        <f>AVERAGE(V11:V13:V12)</f>
        <v>2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1.3448</v>
      </c>
      <c r="I15" s="30">
        <f aca="true" t="shared" si="0" ref="I15:V15">(67.24*I14)/100</f>
        <v>0.8965333333333332</v>
      </c>
      <c r="J15" s="30">
        <f t="shared" si="0"/>
        <v>1.681</v>
      </c>
      <c r="K15" s="30">
        <f t="shared" si="0"/>
        <v>1.0086</v>
      </c>
      <c r="L15" s="30">
        <f t="shared" si="0"/>
        <v>1.3448</v>
      </c>
      <c r="M15" s="30">
        <f t="shared" si="0"/>
        <v>1.5689333333333335</v>
      </c>
      <c r="N15" s="30">
        <f t="shared" si="0"/>
        <v>1.3448</v>
      </c>
      <c r="O15" s="30">
        <f t="shared" si="0"/>
        <v>1.3448</v>
      </c>
      <c r="P15" s="30">
        <f>(67.24*P14)/100</f>
        <v>1.3448</v>
      </c>
      <c r="Q15" s="30">
        <f t="shared" si="0"/>
        <v>1.3448</v>
      </c>
      <c r="R15" s="30">
        <f t="shared" si="0"/>
        <v>1.5689333333333335</v>
      </c>
      <c r="S15" s="30">
        <f t="shared" si="0"/>
        <v>1.0086</v>
      </c>
      <c r="T15" s="30">
        <f>(67.24*T14)/100</f>
        <v>1.0086</v>
      </c>
      <c r="U15" s="30">
        <f t="shared" si="0"/>
        <v>1.681</v>
      </c>
      <c r="V15" s="30">
        <f t="shared" si="0"/>
        <v>1.3448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O9">
      <selection activeCell="H15" sqref="H15:V15"/>
    </sheetView>
  </sheetViews>
  <sheetFormatPr defaultColWidth="9.140625" defaultRowHeight="15"/>
  <cols>
    <col min="2" max="2" width="18.2812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55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56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50</v>
      </c>
      <c r="D10" s="46">
        <f>(0.29*40)</f>
        <v>11.6</v>
      </c>
      <c r="E10" s="62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44</v>
      </c>
      <c r="D11" s="5">
        <f>COUNTIF(C11:C29,"&gt;="&amp;D10)</f>
        <v>2</v>
      </c>
      <c r="E11" s="61">
        <v>43</v>
      </c>
      <c r="F11" s="14">
        <f>COUNTIF(E11:E29,"&gt;="&amp;F10)</f>
        <v>2</v>
      </c>
      <c r="G11" s="11" t="s">
        <v>6</v>
      </c>
      <c r="H11" s="64">
        <v>2</v>
      </c>
      <c r="I11" s="64">
        <v>3</v>
      </c>
      <c r="J11" s="65">
        <v>3</v>
      </c>
      <c r="K11" s="65">
        <v>3</v>
      </c>
      <c r="L11" s="65">
        <v>3</v>
      </c>
      <c r="M11" s="65">
        <v>3</v>
      </c>
      <c r="N11" s="65">
        <v>2</v>
      </c>
      <c r="O11" s="65">
        <v>2</v>
      </c>
      <c r="P11" s="65">
        <v>2</v>
      </c>
      <c r="Q11" s="65">
        <v>2</v>
      </c>
      <c r="R11" s="65">
        <v>3</v>
      </c>
      <c r="S11" s="65">
        <v>3</v>
      </c>
      <c r="T11" s="65">
        <v>2</v>
      </c>
      <c r="U11" s="65">
        <v>1</v>
      </c>
      <c r="V11" s="65">
        <v>2</v>
      </c>
      <c r="W11" s="1"/>
    </row>
    <row r="12" spans="1:23" ht="15">
      <c r="A12" s="2">
        <v>2</v>
      </c>
      <c r="B12" s="63">
        <v>191705140003</v>
      </c>
      <c r="C12" s="61">
        <v>45</v>
      </c>
      <c r="D12" s="28">
        <f>(19/29)*100</f>
        <v>65.51724137931035</v>
      </c>
      <c r="E12" s="61">
        <v>42</v>
      </c>
      <c r="F12" s="29">
        <f>(20/29)*100</f>
        <v>68.96551724137932</v>
      </c>
      <c r="G12" s="11" t="s">
        <v>7</v>
      </c>
      <c r="H12" s="66">
        <v>3</v>
      </c>
      <c r="I12" s="66">
        <v>2</v>
      </c>
      <c r="J12" s="65">
        <v>1</v>
      </c>
      <c r="K12" s="65">
        <v>1</v>
      </c>
      <c r="L12" s="65">
        <v>2</v>
      </c>
      <c r="M12" s="65">
        <v>2</v>
      </c>
      <c r="N12" s="65">
        <v>2</v>
      </c>
      <c r="O12" s="65">
        <v>1</v>
      </c>
      <c r="P12" s="65">
        <v>1</v>
      </c>
      <c r="Q12" s="65">
        <v>2</v>
      </c>
      <c r="R12" s="65">
        <v>2</v>
      </c>
      <c r="S12" s="65">
        <v>3</v>
      </c>
      <c r="T12" s="65">
        <v>1</v>
      </c>
      <c r="U12" s="65">
        <v>2</v>
      </c>
      <c r="V12" s="65">
        <v>2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1</v>
      </c>
      <c r="I13" s="66">
        <v>1</v>
      </c>
      <c r="J13" s="65">
        <v>1</v>
      </c>
      <c r="K13" s="65">
        <v>2</v>
      </c>
      <c r="L13" s="65">
        <v>2</v>
      </c>
      <c r="M13" s="65">
        <v>1</v>
      </c>
      <c r="N13" s="65">
        <v>2</v>
      </c>
      <c r="O13" s="65">
        <v>2</v>
      </c>
      <c r="P13" s="65">
        <v>2</v>
      </c>
      <c r="Q13" s="65">
        <v>2</v>
      </c>
      <c r="R13" s="65">
        <v>2</v>
      </c>
      <c r="S13" s="65">
        <v>2</v>
      </c>
      <c r="T13" s="65">
        <v>2</v>
      </c>
      <c r="U13" s="65">
        <v>2</v>
      </c>
      <c r="V13" s="65">
        <v>1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</v>
      </c>
      <c r="I14" s="9">
        <f>AVERAGE(I11:I13)</f>
        <v>2</v>
      </c>
      <c r="J14" s="9">
        <f>AVERAGE(J11:J12)</f>
        <v>2</v>
      </c>
      <c r="K14" s="9">
        <f>AVERAGE(K12:K13)</f>
        <v>1.5</v>
      </c>
      <c r="L14" s="9">
        <f>AVERAGE(L11:L13)</f>
        <v>2.3333333333333335</v>
      </c>
      <c r="M14" s="9">
        <f>AVERAGE(M11:M13:M12)</f>
        <v>2</v>
      </c>
      <c r="N14" s="9">
        <f>AVERAGE(N11:N13)</f>
        <v>2</v>
      </c>
      <c r="O14" s="9">
        <f>AVERAGE(O11:O13)</f>
        <v>1.6666666666666667</v>
      </c>
      <c r="P14" s="9">
        <f>AVERAGE(P11:P13)</f>
        <v>1.6666666666666667</v>
      </c>
      <c r="Q14" s="9">
        <f>AVERAGE(Q11:Q13:Q12)</f>
        <v>2</v>
      </c>
      <c r="R14" s="9">
        <f>AVERAGE(R11:R13:R12)</f>
        <v>2.3333333333333335</v>
      </c>
      <c r="S14" s="9">
        <f>AVERAGE(S11:S13:S12)</f>
        <v>2.6666666666666665</v>
      </c>
      <c r="T14" s="9">
        <f>AVERAGE(T11:T13)</f>
        <v>1.6666666666666667</v>
      </c>
      <c r="U14" s="9">
        <f>AVERAGE(U11:U13:U12)</f>
        <v>1.6666666666666667</v>
      </c>
      <c r="V14" s="9">
        <f>AVERAGE(V11:V13:V12)</f>
        <v>1.6666666666666667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1.3448</v>
      </c>
      <c r="I15" s="30">
        <f aca="true" t="shared" si="0" ref="I15:V15">(67.24*I14)/100</f>
        <v>1.3448</v>
      </c>
      <c r="J15" s="30">
        <f t="shared" si="0"/>
        <v>1.3448</v>
      </c>
      <c r="K15" s="30">
        <f t="shared" si="0"/>
        <v>1.0086</v>
      </c>
      <c r="L15" s="30">
        <f t="shared" si="0"/>
        <v>1.5689333333333335</v>
      </c>
      <c r="M15" s="30">
        <f t="shared" si="0"/>
        <v>1.3448</v>
      </c>
      <c r="N15" s="30">
        <f t="shared" si="0"/>
        <v>1.3448</v>
      </c>
      <c r="O15" s="30">
        <f t="shared" si="0"/>
        <v>1.1206666666666667</v>
      </c>
      <c r="P15" s="30">
        <f>(67.24*P14)/100</f>
        <v>1.1206666666666667</v>
      </c>
      <c r="Q15" s="30">
        <f t="shared" si="0"/>
        <v>1.3448</v>
      </c>
      <c r="R15" s="30">
        <f t="shared" si="0"/>
        <v>1.5689333333333335</v>
      </c>
      <c r="S15" s="30">
        <f t="shared" si="0"/>
        <v>1.7930666666666664</v>
      </c>
      <c r="T15" s="30">
        <f t="shared" si="0"/>
        <v>1.1206666666666667</v>
      </c>
      <c r="U15" s="30">
        <f t="shared" si="0"/>
        <v>1.1206666666666667</v>
      </c>
      <c r="V15" s="30">
        <f t="shared" si="0"/>
        <v>1.1206666666666667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5">
      <selection activeCell="H15" sqref="H15:V15"/>
    </sheetView>
  </sheetViews>
  <sheetFormatPr defaultColWidth="9.140625" defaultRowHeight="15"/>
  <cols>
    <col min="1" max="1" width="8.8515625" style="32" customWidth="1"/>
    <col min="2" max="2" width="18.28125" style="32" customWidth="1"/>
    <col min="3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57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58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31</v>
      </c>
      <c r="D11" s="5">
        <f>COUNTIF(C11:C29,"&gt;="&amp;D10)</f>
        <v>2</v>
      </c>
      <c r="E11" s="8">
        <v>51</v>
      </c>
      <c r="F11" s="14">
        <f>COUNTIF(E11:E29,"&gt;="&amp;F10)</f>
        <v>2</v>
      </c>
      <c r="G11" s="11" t="s">
        <v>6</v>
      </c>
      <c r="H11" s="21">
        <v>2</v>
      </c>
      <c r="I11" s="21">
        <v>3</v>
      </c>
      <c r="J11" s="19">
        <v>2</v>
      </c>
      <c r="K11" s="19">
        <v>3</v>
      </c>
      <c r="L11" s="19">
        <v>3</v>
      </c>
      <c r="M11" s="19">
        <v>3</v>
      </c>
      <c r="N11" s="19">
        <v>1</v>
      </c>
      <c r="O11" s="19">
        <v>2</v>
      </c>
      <c r="P11" s="19">
        <v>2</v>
      </c>
      <c r="Q11" s="19">
        <v>2</v>
      </c>
      <c r="R11" s="19">
        <v>3</v>
      </c>
      <c r="S11" s="19">
        <v>3</v>
      </c>
      <c r="T11" s="19">
        <v>2</v>
      </c>
      <c r="U11" s="19">
        <v>2</v>
      </c>
      <c r="V11" s="19">
        <v>1</v>
      </c>
      <c r="W11" s="1"/>
    </row>
    <row r="12" spans="1:23" ht="15">
      <c r="A12" s="2">
        <v>2</v>
      </c>
      <c r="B12" s="63">
        <v>191705140003</v>
      </c>
      <c r="C12" s="8">
        <v>34</v>
      </c>
      <c r="D12" s="28">
        <f>(19/29)*100</f>
        <v>65.51724137931035</v>
      </c>
      <c r="E12" s="8">
        <v>42</v>
      </c>
      <c r="F12" s="29">
        <f>(20/29)*100</f>
        <v>68.96551724137932</v>
      </c>
      <c r="G12" s="11" t="s">
        <v>7</v>
      </c>
      <c r="H12" s="60">
        <v>3</v>
      </c>
      <c r="I12" s="60">
        <v>1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2</v>
      </c>
      <c r="V12" s="19">
        <v>2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1</v>
      </c>
      <c r="I13" s="60">
        <v>1</v>
      </c>
      <c r="J13" s="19">
        <v>1</v>
      </c>
      <c r="K13" s="19">
        <v>1</v>
      </c>
      <c r="L13" s="19">
        <v>2</v>
      </c>
      <c r="M13" s="19">
        <v>1</v>
      </c>
      <c r="N13" s="19">
        <v>2</v>
      </c>
      <c r="O13" s="19">
        <v>1</v>
      </c>
      <c r="P13" s="19">
        <v>1</v>
      </c>
      <c r="Q13" s="19">
        <v>2</v>
      </c>
      <c r="R13" s="19">
        <v>2</v>
      </c>
      <c r="S13" s="19">
        <v>2</v>
      </c>
      <c r="T13" s="19">
        <v>1</v>
      </c>
      <c r="U13" s="19">
        <v>1</v>
      </c>
      <c r="V13" s="19">
        <v>2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</v>
      </c>
      <c r="I14" s="9">
        <f>AVERAGE(I11:I13)</f>
        <v>1.6666666666666667</v>
      </c>
      <c r="J14" s="9">
        <f>AVERAGE(J11:J12)</f>
        <v>2</v>
      </c>
      <c r="K14" s="9">
        <f>AVERAGE(K12:K13)</f>
        <v>1.5</v>
      </c>
      <c r="L14" s="9">
        <f>AVERAGE(L11:L13)</f>
        <v>2.3333333333333335</v>
      </c>
      <c r="M14" s="9">
        <f>AVERAGE(M11:M13:M12)</f>
        <v>2</v>
      </c>
      <c r="N14" s="9">
        <f>AVERAGE(N11:N13)</f>
        <v>1.6666666666666667</v>
      </c>
      <c r="O14" s="9">
        <f>AVERAGE(O11:O13)</f>
        <v>1.6666666666666667</v>
      </c>
      <c r="P14" s="9">
        <f>AVERAGE(P11:P13)</f>
        <v>1.6666666666666667</v>
      </c>
      <c r="Q14" s="9">
        <f>AVERAGE(Q11:Q13:Q12)</f>
        <v>2</v>
      </c>
      <c r="R14" s="9">
        <f>AVERAGE(R11:R13:R12)</f>
        <v>2.3333333333333335</v>
      </c>
      <c r="S14" s="9">
        <f>AVERAGE(S11:S13:S12)</f>
        <v>2.3333333333333335</v>
      </c>
      <c r="T14" s="9">
        <f>AVERAGE(T11:T13)</f>
        <v>1.6666666666666667</v>
      </c>
      <c r="U14" s="9">
        <f>AVERAGE(U11:U13:U12)</f>
        <v>1.6666666666666667</v>
      </c>
      <c r="V14" s="9">
        <f>AVERAGE(V11:V13:V12)</f>
        <v>1.6666666666666667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1.3448</v>
      </c>
      <c r="I15" s="30">
        <f aca="true" t="shared" si="0" ref="I15:V15">(67.24*I14)/100</f>
        <v>1.1206666666666667</v>
      </c>
      <c r="J15" s="30">
        <f t="shared" si="0"/>
        <v>1.3448</v>
      </c>
      <c r="K15" s="30">
        <f t="shared" si="0"/>
        <v>1.0086</v>
      </c>
      <c r="L15" s="30">
        <f t="shared" si="0"/>
        <v>1.5689333333333335</v>
      </c>
      <c r="M15" s="30">
        <f t="shared" si="0"/>
        <v>1.3448</v>
      </c>
      <c r="N15" s="30">
        <f t="shared" si="0"/>
        <v>1.1206666666666667</v>
      </c>
      <c r="O15" s="30">
        <f>(67.24*O14)/100</f>
        <v>1.1206666666666667</v>
      </c>
      <c r="P15" s="30">
        <f>(67.24*P14)/100</f>
        <v>1.1206666666666667</v>
      </c>
      <c r="Q15" s="30">
        <f t="shared" si="0"/>
        <v>1.3448</v>
      </c>
      <c r="R15" s="30">
        <f t="shared" si="0"/>
        <v>1.5689333333333335</v>
      </c>
      <c r="S15" s="30">
        <f t="shared" si="0"/>
        <v>1.5689333333333335</v>
      </c>
      <c r="T15" s="30">
        <f>(67.24*T14)/100</f>
        <v>1.1206666666666667</v>
      </c>
      <c r="U15" s="30">
        <f t="shared" si="0"/>
        <v>1.1206666666666667</v>
      </c>
      <c r="V15" s="30">
        <f t="shared" si="0"/>
        <v>1.1206666666666667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L10">
      <selection activeCell="H15" sqref="H15:V15"/>
    </sheetView>
  </sheetViews>
  <sheetFormatPr defaultColWidth="9.140625" defaultRowHeight="15"/>
  <cols>
    <col min="1" max="1" width="8.8515625" style="32" customWidth="1"/>
    <col min="2" max="2" width="18.28125" style="32" customWidth="1"/>
    <col min="3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59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60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34</v>
      </c>
      <c r="D11" s="5">
        <f>COUNTIF(C11:C29,"&gt;="&amp;D10)</f>
        <v>2</v>
      </c>
      <c r="E11" s="8">
        <v>52</v>
      </c>
      <c r="F11" s="14">
        <f>COUNTIF(E11:E29,"&gt;="&amp;F10)</f>
        <v>2</v>
      </c>
      <c r="G11" s="11" t="s">
        <v>6</v>
      </c>
      <c r="H11" s="21">
        <v>3</v>
      </c>
      <c r="I11" s="21">
        <v>3</v>
      </c>
      <c r="J11" s="19">
        <v>2</v>
      </c>
      <c r="K11" s="19">
        <v>3</v>
      </c>
      <c r="L11" s="19">
        <v>3</v>
      </c>
      <c r="M11" s="19">
        <v>3</v>
      </c>
      <c r="N11" s="19">
        <v>3</v>
      </c>
      <c r="O11" s="19">
        <v>2</v>
      </c>
      <c r="P11" s="19">
        <v>2</v>
      </c>
      <c r="Q11" s="19">
        <v>3</v>
      </c>
      <c r="R11" s="19">
        <v>2</v>
      </c>
      <c r="S11" s="19">
        <v>2</v>
      </c>
      <c r="T11" s="19">
        <v>2</v>
      </c>
      <c r="U11" s="19">
        <v>2</v>
      </c>
      <c r="V11" s="19">
        <v>2</v>
      </c>
      <c r="W11" s="1"/>
    </row>
    <row r="12" spans="1:23" ht="15">
      <c r="A12" s="2">
        <v>2</v>
      </c>
      <c r="B12" s="63">
        <v>191705140003</v>
      </c>
      <c r="C12" s="8">
        <v>32</v>
      </c>
      <c r="D12" s="28">
        <f>(19/29)*100</f>
        <v>65.51724137931035</v>
      </c>
      <c r="E12" s="8">
        <v>50</v>
      </c>
      <c r="F12" s="29">
        <f>(20/29)*100</f>
        <v>68.96551724137932</v>
      </c>
      <c r="G12" s="11" t="s">
        <v>7</v>
      </c>
      <c r="H12" s="60">
        <v>2</v>
      </c>
      <c r="I12" s="60">
        <v>2</v>
      </c>
      <c r="J12" s="19">
        <v>2</v>
      </c>
      <c r="K12" s="19">
        <v>2</v>
      </c>
      <c r="L12" s="19">
        <v>2</v>
      </c>
      <c r="M12" s="19">
        <v>2</v>
      </c>
      <c r="N12" s="19">
        <v>1</v>
      </c>
      <c r="O12" s="19">
        <v>2</v>
      </c>
      <c r="P12" s="19">
        <v>2</v>
      </c>
      <c r="Q12" s="19">
        <v>2</v>
      </c>
      <c r="R12" s="19">
        <v>2</v>
      </c>
      <c r="S12" s="19">
        <v>1</v>
      </c>
      <c r="T12" s="19">
        <v>1</v>
      </c>
      <c r="U12" s="19"/>
      <c r="V12" s="19">
        <v>2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2</v>
      </c>
      <c r="I13" s="60">
        <v>2</v>
      </c>
      <c r="J13" s="19">
        <v>1</v>
      </c>
      <c r="K13" s="19"/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1</v>
      </c>
      <c r="R13" s="19">
        <v>1</v>
      </c>
      <c r="S13" s="19">
        <v>2</v>
      </c>
      <c r="T13" s="19">
        <v>2</v>
      </c>
      <c r="U13" s="19">
        <v>3</v>
      </c>
      <c r="V13" s="19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2.3333333333333335</v>
      </c>
      <c r="J14" s="9">
        <f>AVERAGE(J11:J12)</f>
        <v>2</v>
      </c>
      <c r="K14" s="9">
        <f>AVERAGE(K12:K13)</f>
        <v>2</v>
      </c>
      <c r="L14" s="9">
        <f>AVERAGE(L11:L13)</f>
        <v>2.3333333333333335</v>
      </c>
      <c r="M14" s="9">
        <f>AVERAGE(M11:M13:M12)</f>
        <v>2.3333333333333335</v>
      </c>
      <c r="N14" s="9">
        <f>AVERAGE(N11:N13)</f>
        <v>2</v>
      </c>
      <c r="O14" s="9">
        <f>AVERAGE(O11:O13)</f>
        <v>2</v>
      </c>
      <c r="P14" s="9">
        <f>AVERAGE(P11:P13)</f>
        <v>2</v>
      </c>
      <c r="Q14" s="9">
        <f>AVERAGE(Q11:Q13:Q12)</f>
        <v>2</v>
      </c>
      <c r="R14" s="9">
        <f>AVERAGE(R11:R13:R12)</f>
        <v>1.6666666666666667</v>
      </c>
      <c r="S14" s="9">
        <f>AVERAGE(S11:S13:S12)</f>
        <v>1.6666666666666667</v>
      </c>
      <c r="T14" s="9">
        <f>AVERAGE(T11:T13:T12)</f>
        <v>1.6666666666666667</v>
      </c>
      <c r="U14" s="9">
        <f>AVERAGE(U11:U13:U12)</f>
        <v>2.5</v>
      </c>
      <c r="V14" s="9">
        <f>AVERAGE(V11:V13:V12)</f>
        <v>2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1.5689333333333335</v>
      </c>
      <c r="J15" s="30">
        <f t="shared" si="0"/>
        <v>1.3448</v>
      </c>
      <c r="K15" s="30">
        <f t="shared" si="0"/>
        <v>1.3448</v>
      </c>
      <c r="L15" s="30">
        <f t="shared" si="0"/>
        <v>1.5689333333333335</v>
      </c>
      <c r="M15" s="30">
        <f t="shared" si="0"/>
        <v>1.5689333333333335</v>
      </c>
      <c r="N15" s="30">
        <f t="shared" si="0"/>
        <v>1.3448</v>
      </c>
      <c r="O15" s="30">
        <f t="shared" si="0"/>
        <v>1.3448</v>
      </c>
      <c r="P15" s="30">
        <f>(67.24*P14)/100</f>
        <v>1.3448</v>
      </c>
      <c r="Q15" s="30">
        <f t="shared" si="0"/>
        <v>1.3448</v>
      </c>
      <c r="R15" s="30">
        <f t="shared" si="0"/>
        <v>1.1206666666666667</v>
      </c>
      <c r="S15" s="30">
        <f>(67.24*S14)/100</f>
        <v>1.1206666666666667</v>
      </c>
      <c r="T15" s="30">
        <f>(67.24*T14)/100</f>
        <v>1.1206666666666667</v>
      </c>
      <c r="U15" s="30">
        <f t="shared" si="0"/>
        <v>1.681</v>
      </c>
      <c r="V15" s="30">
        <f t="shared" si="0"/>
        <v>1.3448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13">
      <selection activeCell="H15" sqref="H15:V15"/>
    </sheetView>
  </sheetViews>
  <sheetFormatPr defaultColWidth="9.140625" defaultRowHeight="15"/>
  <cols>
    <col min="2" max="2" width="15.57421875" style="0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61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62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61">
        <v>50</v>
      </c>
      <c r="D10" s="46">
        <f>(0.29*40)</f>
        <v>11.6</v>
      </c>
      <c r="E10" s="62">
        <v>50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61">
        <v>38</v>
      </c>
      <c r="D11" s="5">
        <f>COUNTIF(C11:C29,"&gt;="&amp;D10)</f>
        <v>2</v>
      </c>
      <c r="E11" s="61">
        <v>28</v>
      </c>
      <c r="F11" s="14">
        <f>COUNTIF(E11:E29,"&gt;="&amp;F10)</f>
        <v>2</v>
      </c>
      <c r="G11" s="11" t="s">
        <v>6</v>
      </c>
      <c r="H11" s="64">
        <v>3</v>
      </c>
      <c r="I11" s="64">
        <v>2</v>
      </c>
      <c r="J11" s="65">
        <v>2</v>
      </c>
      <c r="K11" s="65">
        <v>2</v>
      </c>
      <c r="L11" s="65">
        <v>2</v>
      </c>
      <c r="M11" s="65">
        <v>2</v>
      </c>
      <c r="N11" s="65">
        <v>2</v>
      </c>
      <c r="O11" s="65">
        <v>2</v>
      </c>
      <c r="P11" s="65">
        <v>2</v>
      </c>
      <c r="Q11" s="65">
        <v>1</v>
      </c>
      <c r="R11" s="65">
        <v>2</v>
      </c>
      <c r="S11" s="65">
        <v>3</v>
      </c>
      <c r="T11" s="65">
        <v>2</v>
      </c>
      <c r="U11" s="65">
        <v>1</v>
      </c>
      <c r="V11" s="65">
        <v>3</v>
      </c>
      <c r="W11" s="1"/>
    </row>
    <row r="12" spans="1:23" ht="15">
      <c r="A12" s="2">
        <v>2</v>
      </c>
      <c r="B12" s="63">
        <v>191705140003</v>
      </c>
      <c r="C12" s="61">
        <v>35</v>
      </c>
      <c r="D12" s="28">
        <f>(19/29)*100</f>
        <v>65.51724137931035</v>
      </c>
      <c r="E12" s="61">
        <v>32</v>
      </c>
      <c r="F12" s="29">
        <f>(20/29)*100</f>
        <v>68.96551724137932</v>
      </c>
      <c r="G12" s="11" t="s">
        <v>7</v>
      </c>
      <c r="H12" s="66">
        <v>2</v>
      </c>
      <c r="I12" s="66">
        <v>2</v>
      </c>
      <c r="J12" s="65">
        <v>2</v>
      </c>
      <c r="K12" s="65">
        <v>1</v>
      </c>
      <c r="L12" s="65">
        <v>2</v>
      </c>
      <c r="M12" s="65">
        <v>3</v>
      </c>
      <c r="N12" s="65">
        <v>3</v>
      </c>
      <c r="O12" s="65">
        <v>2</v>
      </c>
      <c r="P12" s="65">
        <v>2</v>
      </c>
      <c r="Q12" s="65">
        <v>2</v>
      </c>
      <c r="R12" s="65">
        <v>1</v>
      </c>
      <c r="S12" s="65">
        <v>2</v>
      </c>
      <c r="T12" s="65">
        <v>2</v>
      </c>
      <c r="U12" s="65">
        <v>2</v>
      </c>
      <c r="V12" s="65">
        <v>2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2</v>
      </c>
      <c r="I13" s="66">
        <v>1</v>
      </c>
      <c r="J13" s="65">
        <v>1</v>
      </c>
      <c r="K13" s="65">
        <v>1</v>
      </c>
      <c r="L13" s="65">
        <v>1</v>
      </c>
      <c r="M13" s="65">
        <v>2</v>
      </c>
      <c r="N13" s="65"/>
      <c r="O13" s="65">
        <v>2</v>
      </c>
      <c r="P13" s="65">
        <v>2</v>
      </c>
      <c r="Q13" s="65">
        <v>3</v>
      </c>
      <c r="R13" s="65">
        <v>1</v>
      </c>
      <c r="S13" s="65">
        <v>1</v>
      </c>
      <c r="T13" s="65">
        <v>2</v>
      </c>
      <c r="U13" s="65">
        <v>1</v>
      </c>
      <c r="V13" s="65">
        <v>1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1.6666666666666667</v>
      </c>
      <c r="J14" s="9">
        <f>AVERAGE(J11:J12)</f>
        <v>2</v>
      </c>
      <c r="K14" s="9">
        <f>AVERAGE(K12:K13)</f>
        <v>1</v>
      </c>
      <c r="L14" s="9">
        <f>AVERAGE(L11:L13)</f>
        <v>1.6666666666666667</v>
      </c>
      <c r="M14" s="9">
        <f>AVERAGE(M11:M13:M12)</f>
        <v>2.3333333333333335</v>
      </c>
      <c r="N14" s="9">
        <f>AVERAGE(N11:N13)</f>
        <v>2.5</v>
      </c>
      <c r="O14" s="9">
        <f>AVERAGE(O11:O13)</f>
        <v>2</v>
      </c>
      <c r="P14" s="9">
        <f>AVERAGE(P11:P13)</f>
        <v>2</v>
      </c>
      <c r="Q14" s="9">
        <f>AVERAGE(Q11:Q13:Q12)</f>
        <v>2</v>
      </c>
      <c r="R14" s="9">
        <f>AVERAGE(R11:R13:R12)</f>
        <v>1.3333333333333333</v>
      </c>
      <c r="S14" s="9">
        <f>AVERAGE(S11:S13:S12)</f>
        <v>2</v>
      </c>
      <c r="T14" s="9">
        <f>AVERAGE(T11:T13)</f>
        <v>2</v>
      </c>
      <c r="U14" s="9">
        <f>AVERAGE(U11:U13:U12)</f>
        <v>1.3333333333333333</v>
      </c>
      <c r="V14" s="9">
        <f>AVERAGE(V11:V13:V12)</f>
        <v>2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1.1206666666666667</v>
      </c>
      <c r="J15" s="30">
        <f t="shared" si="0"/>
        <v>1.3448</v>
      </c>
      <c r="K15" s="30">
        <f t="shared" si="0"/>
        <v>0.6724</v>
      </c>
      <c r="L15" s="30">
        <f t="shared" si="0"/>
        <v>1.1206666666666667</v>
      </c>
      <c r="M15" s="30">
        <f t="shared" si="0"/>
        <v>1.5689333333333335</v>
      </c>
      <c r="N15" s="30">
        <f t="shared" si="0"/>
        <v>1.681</v>
      </c>
      <c r="O15" s="30">
        <f t="shared" si="0"/>
        <v>1.3448</v>
      </c>
      <c r="P15" s="30">
        <f>(67.24*P14)/100</f>
        <v>1.3448</v>
      </c>
      <c r="Q15" s="30">
        <f t="shared" si="0"/>
        <v>1.3448</v>
      </c>
      <c r="R15" s="30">
        <f t="shared" si="0"/>
        <v>0.8965333333333332</v>
      </c>
      <c r="S15" s="30">
        <f t="shared" si="0"/>
        <v>1.3448</v>
      </c>
      <c r="T15" s="30">
        <f>(67.24*T14)/100</f>
        <v>1.3448</v>
      </c>
      <c r="U15" s="30">
        <f t="shared" si="0"/>
        <v>0.8965333333333332</v>
      </c>
      <c r="V15" s="30">
        <f t="shared" si="0"/>
        <v>1.3448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N8">
      <selection activeCell="H15" sqref="H15:V15"/>
    </sheetView>
  </sheetViews>
  <sheetFormatPr defaultColWidth="9.140625" defaultRowHeight="15"/>
  <cols>
    <col min="1" max="1" width="8.8515625" style="32" customWidth="1"/>
    <col min="2" max="2" width="15.57421875" style="32" customWidth="1"/>
    <col min="3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63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64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32</v>
      </c>
      <c r="D11" s="5">
        <f>COUNTIF(C11:C29,"&gt;="&amp;D10)</f>
        <v>2</v>
      </c>
      <c r="E11" s="8">
        <v>46</v>
      </c>
      <c r="F11" s="14">
        <f>COUNTIF(E11:E29,"&gt;="&amp;F10)</f>
        <v>2</v>
      </c>
      <c r="G11" s="11" t="s">
        <v>6</v>
      </c>
      <c r="H11" s="21">
        <v>2</v>
      </c>
      <c r="I11" s="21">
        <v>3</v>
      </c>
      <c r="J11" s="19">
        <v>2</v>
      </c>
      <c r="K11" s="19">
        <v>2</v>
      </c>
      <c r="L11" s="19">
        <v>3</v>
      </c>
      <c r="M11" s="19">
        <v>2</v>
      </c>
      <c r="N11" s="19">
        <v>2</v>
      </c>
      <c r="O11" s="19">
        <v>3</v>
      </c>
      <c r="P11" s="19">
        <v>2</v>
      </c>
      <c r="Q11" s="19">
        <v>3</v>
      </c>
      <c r="R11" s="19">
        <v>3</v>
      </c>
      <c r="S11" s="19">
        <v>3</v>
      </c>
      <c r="T11" s="19">
        <v>2</v>
      </c>
      <c r="U11" s="19">
        <v>2</v>
      </c>
      <c r="V11" s="19">
        <v>3</v>
      </c>
      <c r="W11" s="1"/>
    </row>
    <row r="12" spans="1:23" ht="15">
      <c r="A12" s="2">
        <v>2</v>
      </c>
      <c r="B12" s="63">
        <v>191705140003</v>
      </c>
      <c r="C12" s="8">
        <v>29</v>
      </c>
      <c r="D12" s="28">
        <f>(19/29)*100</f>
        <v>65.51724137931035</v>
      </c>
      <c r="E12" s="8">
        <v>48</v>
      </c>
      <c r="F12" s="29">
        <f>(20/29)*100</f>
        <v>68.96551724137932</v>
      </c>
      <c r="G12" s="11" t="s">
        <v>7</v>
      </c>
      <c r="H12" s="60">
        <v>3</v>
      </c>
      <c r="I12" s="60">
        <v>1</v>
      </c>
      <c r="J12" s="19">
        <v>2</v>
      </c>
      <c r="K12" s="19">
        <v>1</v>
      </c>
      <c r="L12" s="19">
        <v>2</v>
      </c>
      <c r="M12" s="19">
        <v>2</v>
      </c>
      <c r="N12" s="19">
        <v>1</v>
      </c>
      <c r="O12" s="19">
        <v>1</v>
      </c>
      <c r="P12" s="19">
        <v>1</v>
      </c>
      <c r="Q12" s="19">
        <v>2</v>
      </c>
      <c r="R12" s="19">
        <v>2</v>
      </c>
      <c r="S12" s="19">
        <v>2</v>
      </c>
      <c r="T12" s="19">
        <v>2</v>
      </c>
      <c r="U12" s="19">
        <v>2</v>
      </c>
      <c r="V12" s="19"/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0">
        <v>1</v>
      </c>
      <c r="I13" s="60">
        <v>1</v>
      </c>
      <c r="J13" s="19">
        <v>1</v>
      </c>
      <c r="K13" s="19">
        <v>1</v>
      </c>
      <c r="L13" s="19">
        <v>2</v>
      </c>
      <c r="M13" s="19">
        <v>1</v>
      </c>
      <c r="N13" s="19">
        <v>2</v>
      </c>
      <c r="O13" s="19">
        <v>1</v>
      </c>
      <c r="P13" s="19">
        <v>2</v>
      </c>
      <c r="Q13" s="19">
        <v>2</v>
      </c>
      <c r="R13" s="19"/>
      <c r="S13" s="19">
        <v>1</v>
      </c>
      <c r="T13" s="19">
        <v>1</v>
      </c>
      <c r="U13" s="19">
        <v>1</v>
      </c>
      <c r="V13" s="19">
        <v>1</v>
      </c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</v>
      </c>
      <c r="I14" s="9">
        <f>AVERAGE(I11:I13)</f>
        <v>1.6666666666666667</v>
      </c>
      <c r="J14" s="9">
        <f>AVERAGE(J11:J12)</f>
        <v>2</v>
      </c>
      <c r="K14" s="9">
        <f>AVERAGE(K12:K13)</f>
        <v>1</v>
      </c>
      <c r="L14" s="9">
        <f>AVERAGE(L11:L13)</f>
        <v>2.3333333333333335</v>
      </c>
      <c r="M14" s="9">
        <f>AVERAGE(M11:M13:M12)</f>
        <v>1.6666666666666667</v>
      </c>
      <c r="N14" s="9">
        <f>AVERAGE(N11:N13)</f>
        <v>1.6666666666666667</v>
      </c>
      <c r="O14" s="9">
        <f>AVERAGE(O11:O13)</f>
        <v>1.6666666666666667</v>
      </c>
      <c r="P14" s="9">
        <f>AVERAGE(P11:P13)</f>
        <v>1.6666666666666667</v>
      </c>
      <c r="Q14" s="9">
        <f>AVERAGE(Q11:Q13:Q12)</f>
        <v>2.3333333333333335</v>
      </c>
      <c r="R14" s="9">
        <f>AVERAGE(R11:R13:R12)</f>
        <v>2.5</v>
      </c>
      <c r="S14" s="9">
        <f>AVERAGE(S11:S13:S12)</f>
        <v>2</v>
      </c>
      <c r="T14" s="9">
        <f>AVERAGE(T11:T12)</f>
        <v>2</v>
      </c>
      <c r="U14" s="9">
        <f>AVERAGE(U11:U13:U12)</f>
        <v>1.6666666666666667</v>
      </c>
      <c r="V14" s="9">
        <f>AVERAGE(V11:V13:V12)</f>
        <v>2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1.3448</v>
      </c>
      <c r="I15" s="30">
        <f aca="true" t="shared" si="0" ref="I15:V15">(67.24*I14)/100</f>
        <v>1.1206666666666667</v>
      </c>
      <c r="J15" s="30">
        <f t="shared" si="0"/>
        <v>1.3448</v>
      </c>
      <c r="K15" s="30">
        <f t="shared" si="0"/>
        <v>0.6724</v>
      </c>
      <c r="L15" s="30">
        <f t="shared" si="0"/>
        <v>1.5689333333333335</v>
      </c>
      <c r="M15" s="30">
        <f t="shared" si="0"/>
        <v>1.1206666666666667</v>
      </c>
      <c r="N15" s="30">
        <f t="shared" si="0"/>
        <v>1.1206666666666667</v>
      </c>
      <c r="O15" s="30">
        <f t="shared" si="0"/>
        <v>1.1206666666666667</v>
      </c>
      <c r="P15" s="30">
        <f>(67.24*P14)/100</f>
        <v>1.1206666666666667</v>
      </c>
      <c r="Q15" s="30">
        <f t="shared" si="0"/>
        <v>1.5689333333333335</v>
      </c>
      <c r="R15" s="30">
        <f t="shared" si="0"/>
        <v>1.681</v>
      </c>
      <c r="S15" s="30">
        <f t="shared" si="0"/>
        <v>1.3448</v>
      </c>
      <c r="T15" s="30">
        <f>(67.24*T14)/100</f>
        <v>1.3448</v>
      </c>
      <c r="U15" s="30">
        <f t="shared" si="0"/>
        <v>1.1206666666666667</v>
      </c>
      <c r="V15" s="30">
        <f t="shared" si="0"/>
        <v>1.3448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Q10">
      <selection activeCell="H15" sqref="H15:V15"/>
    </sheetView>
  </sheetViews>
  <sheetFormatPr defaultColWidth="9.140625" defaultRowHeight="15"/>
  <cols>
    <col min="1" max="1" width="8.8515625" style="32" customWidth="1"/>
    <col min="2" max="2" width="15.57421875" style="32" customWidth="1"/>
    <col min="3" max="16384" width="8.8515625" style="32" customWidth="1"/>
  </cols>
  <sheetData>
    <row r="1" spans="1:23" ht="14.25">
      <c r="A1" s="68" t="s">
        <v>27</v>
      </c>
      <c r="B1" s="69"/>
      <c r="C1" s="69"/>
      <c r="D1" s="69"/>
      <c r="E1" s="70"/>
      <c r="F1" s="31"/>
      <c r="G1" s="71"/>
      <c r="H1" s="71"/>
      <c r="I1" s="71"/>
      <c r="J1" s="71"/>
      <c r="K1" s="71"/>
      <c r="L1" s="71"/>
      <c r="M1" s="7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72" t="s">
        <v>0</v>
      </c>
      <c r="B2" s="72"/>
      <c r="C2" s="72"/>
      <c r="D2" s="72"/>
      <c r="E2" s="72"/>
      <c r="F2" s="34"/>
      <c r="G2" s="21" t="s">
        <v>36</v>
      </c>
      <c r="H2" s="22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72" t="s">
        <v>65</v>
      </c>
      <c r="B3" s="72"/>
      <c r="C3" s="72"/>
      <c r="D3" s="72"/>
      <c r="E3" s="72"/>
      <c r="F3" s="34"/>
      <c r="G3" s="21" t="s">
        <v>38</v>
      </c>
      <c r="H3" s="22"/>
      <c r="I3" s="27" t="s">
        <v>46</v>
      </c>
      <c r="J3" s="1"/>
      <c r="K3" s="24" t="s">
        <v>41</v>
      </c>
      <c r="L3" s="24" t="s">
        <v>47</v>
      </c>
      <c r="M3" s="1"/>
      <c r="N3" s="24" t="s">
        <v>42</v>
      </c>
      <c r="O3" s="73" t="s">
        <v>50</v>
      </c>
      <c r="P3" s="73"/>
      <c r="Q3" s="73"/>
      <c r="R3" s="73"/>
      <c r="S3" s="73"/>
      <c r="T3" s="73"/>
      <c r="U3" s="73"/>
      <c r="V3" s="73"/>
      <c r="W3" s="73"/>
    </row>
    <row r="4" spans="1:23" ht="21">
      <c r="A4" s="72" t="s">
        <v>66</v>
      </c>
      <c r="B4" s="72"/>
      <c r="C4" s="72"/>
      <c r="D4" s="72"/>
      <c r="E4" s="72"/>
      <c r="F4" s="34"/>
      <c r="G4" s="21" t="s">
        <v>37</v>
      </c>
      <c r="H4" s="22"/>
      <c r="I4" s="19"/>
      <c r="J4" s="1"/>
      <c r="K4" s="35" t="s">
        <v>32</v>
      </c>
      <c r="L4" s="35">
        <v>3</v>
      </c>
      <c r="M4" s="1"/>
      <c r="N4" s="36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>
      <c r="A5" s="56" t="s">
        <v>28</v>
      </c>
      <c r="B5" s="56"/>
      <c r="C5" s="56"/>
      <c r="D5" s="56"/>
      <c r="E5" s="56"/>
      <c r="F5" s="34"/>
      <c r="G5" s="21" t="s">
        <v>30</v>
      </c>
      <c r="H5" s="17">
        <v>65.52</v>
      </c>
      <c r="I5" s="19"/>
      <c r="J5" s="1"/>
      <c r="K5" s="37" t="s">
        <v>33</v>
      </c>
      <c r="L5" s="37">
        <v>2</v>
      </c>
      <c r="M5" s="1"/>
      <c r="N5" s="38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>
      <c r="A6" s="2"/>
      <c r="B6" s="39" t="s">
        <v>1</v>
      </c>
      <c r="C6" s="3" t="s">
        <v>48</v>
      </c>
      <c r="D6" s="3" t="s">
        <v>40</v>
      </c>
      <c r="E6" s="3" t="s">
        <v>31</v>
      </c>
      <c r="F6" s="3" t="s">
        <v>40</v>
      </c>
      <c r="G6" s="21" t="s">
        <v>31</v>
      </c>
      <c r="H6" s="29">
        <f>(20/29)*100</f>
        <v>68.96551724137932</v>
      </c>
      <c r="I6" s="19"/>
      <c r="J6" s="1"/>
      <c r="K6" s="40" t="s">
        <v>34</v>
      </c>
      <c r="L6" s="40">
        <v>1</v>
      </c>
      <c r="M6" s="1"/>
      <c r="N6" s="41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57">
      <c r="A7" s="2"/>
      <c r="B7" s="42" t="s">
        <v>2</v>
      </c>
      <c r="C7" s="43" t="s">
        <v>10</v>
      </c>
      <c r="D7" s="43"/>
      <c r="E7" s="8" t="s">
        <v>10</v>
      </c>
      <c r="F7" s="8"/>
      <c r="G7" s="20" t="s">
        <v>44</v>
      </c>
      <c r="H7" s="26">
        <f>AVERAGE(H5:H6)</f>
        <v>67.24275862068966</v>
      </c>
      <c r="I7" s="23">
        <v>0.6</v>
      </c>
      <c r="J7" s="1"/>
      <c r="K7" s="44" t="s">
        <v>35</v>
      </c>
      <c r="L7" s="44">
        <v>0</v>
      </c>
      <c r="M7" s="1"/>
      <c r="N7" s="45"/>
      <c r="O7" s="73"/>
      <c r="P7" s="73"/>
      <c r="Q7" s="73"/>
      <c r="R7" s="73"/>
      <c r="S7" s="73"/>
      <c r="T7" s="73"/>
      <c r="U7" s="73"/>
      <c r="V7" s="73"/>
      <c r="W7" s="73"/>
    </row>
    <row r="8" spans="1:23" ht="14.25">
      <c r="A8" s="2"/>
      <c r="B8" s="42" t="s">
        <v>3</v>
      </c>
      <c r="C8" s="8" t="s">
        <v>4</v>
      </c>
      <c r="D8" s="8"/>
      <c r="E8" s="8" t="s">
        <v>12</v>
      </c>
      <c r="F8" s="8"/>
      <c r="G8" s="20" t="s">
        <v>39</v>
      </c>
      <c r="H8" s="21" t="s">
        <v>49</v>
      </c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"/>
      <c r="B9" s="42" t="s">
        <v>5</v>
      </c>
      <c r="C9" s="8" t="s">
        <v>29</v>
      </c>
      <c r="D9" s="8"/>
      <c r="E9" s="8" t="s">
        <v>29</v>
      </c>
      <c r="F9" s="13"/>
      <c r="G9" s="2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"/>
      <c r="B10" s="42" t="s">
        <v>8</v>
      </c>
      <c r="C10" s="8">
        <v>40</v>
      </c>
      <c r="D10" s="46">
        <f>(0.29*40)</f>
        <v>11.6</v>
      </c>
      <c r="E10" s="4">
        <v>60</v>
      </c>
      <c r="F10" s="16">
        <f>0.29*60</f>
        <v>17.4</v>
      </c>
      <c r="G10" s="10"/>
      <c r="H10" s="47" t="s">
        <v>11</v>
      </c>
      <c r="I10" s="4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26</v>
      </c>
      <c r="S10" s="6" t="s">
        <v>22</v>
      </c>
      <c r="T10" s="6" t="s">
        <v>23</v>
      </c>
      <c r="U10" s="6" t="s">
        <v>24</v>
      </c>
      <c r="V10" s="6" t="s">
        <v>25</v>
      </c>
      <c r="W10" s="1"/>
    </row>
    <row r="11" spans="1:23" ht="15">
      <c r="A11" s="2">
        <v>1</v>
      </c>
      <c r="B11" s="63">
        <v>191705140001</v>
      </c>
      <c r="C11" s="8">
        <v>32</v>
      </c>
      <c r="D11" s="5">
        <f>COUNTIF(C11:C29,"&gt;="&amp;D10)</f>
        <v>2</v>
      </c>
      <c r="E11" s="8">
        <v>46</v>
      </c>
      <c r="F11" s="14">
        <f>COUNTIF(E11:E29,"&gt;="&amp;F10)</f>
        <v>2</v>
      </c>
      <c r="G11" s="11" t="s">
        <v>6</v>
      </c>
      <c r="H11" s="64">
        <v>3</v>
      </c>
      <c r="I11" s="64">
        <v>2</v>
      </c>
      <c r="J11" s="65">
        <v>2</v>
      </c>
      <c r="K11" s="65">
        <v>2</v>
      </c>
      <c r="L11" s="65">
        <v>2</v>
      </c>
      <c r="M11" s="65">
        <v>2</v>
      </c>
      <c r="N11" s="65">
        <v>3</v>
      </c>
      <c r="O11" s="65">
        <v>2</v>
      </c>
      <c r="P11" s="65">
        <v>2</v>
      </c>
      <c r="Q11" s="65">
        <v>2</v>
      </c>
      <c r="R11" s="65">
        <v>3</v>
      </c>
      <c r="S11" s="65">
        <v>3</v>
      </c>
      <c r="T11" s="65">
        <v>3</v>
      </c>
      <c r="U11" s="65"/>
      <c r="V11" s="65">
        <v>1</v>
      </c>
      <c r="W11" s="1"/>
    </row>
    <row r="12" spans="1:23" ht="15">
      <c r="A12" s="2">
        <v>2</v>
      </c>
      <c r="B12" s="63">
        <v>191705140003</v>
      </c>
      <c r="C12" s="8">
        <v>29</v>
      </c>
      <c r="D12" s="28">
        <f>(19/29)*100</f>
        <v>65.51724137931035</v>
      </c>
      <c r="E12" s="8">
        <v>48</v>
      </c>
      <c r="F12" s="29">
        <f>(20/29)*100</f>
        <v>68.96551724137932</v>
      </c>
      <c r="G12" s="11" t="s">
        <v>7</v>
      </c>
      <c r="H12" s="66">
        <v>2</v>
      </c>
      <c r="I12" s="66">
        <v>3</v>
      </c>
      <c r="J12" s="65">
        <v>2</v>
      </c>
      <c r="K12" s="65">
        <v>1</v>
      </c>
      <c r="L12" s="65">
        <v>3</v>
      </c>
      <c r="M12" s="65">
        <v>2</v>
      </c>
      <c r="N12" s="65">
        <v>2</v>
      </c>
      <c r="O12" s="65">
        <v>2</v>
      </c>
      <c r="P12" s="65">
        <v>2</v>
      </c>
      <c r="Q12" s="65">
        <v>2</v>
      </c>
      <c r="R12" s="65">
        <v>2</v>
      </c>
      <c r="S12" s="65">
        <v>2</v>
      </c>
      <c r="T12" s="65">
        <v>2</v>
      </c>
      <c r="U12" s="65">
        <v>2</v>
      </c>
      <c r="V12" s="65">
        <v>2</v>
      </c>
      <c r="W12" s="1"/>
    </row>
    <row r="13" spans="1:23" ht="15">
      <c r="A13" s="2">
        <v>3</v>
      </c>
      <c r="B13" s="33"/>
      <c r="C13" s="55"/>
      <c r="D13" s="5"/>
      <c r="E13" s="55"/>
      <c r="F13" s="15"/>
      <c r="G13" s="11" t="s">
        <v>9</v>
      </c>
      <c r="H13" s="66">
        <v>2</v>
      </c>
      <c r="I13" s="66">
        <v>3</v>
      </c>
      <c r="J13" s="65">
        <v>1</v>
      </c>
      <c r="K13" s="65">
        <v>2</v>
      </c>
      <c r="L13" s="65">
        <v>2</v>
      </c>
      <c r="M13" s="65">
        <v>2</v>
      </c>
      <c r="N13" s="65">
        <v>1</v>
      </c>
      <c r="O13" s="65">
        <v>2</v>
      </c>
      <c r="P13" s="65">
        <v>3</v>
      </c>
      <c r="Q13" s="65">
        <v>3</v>
      </c>
      <c r="R13" s="65">
        <v>2</v>
      </c>
      <c r="S13" s="65">
        <v>2</v>
      </c>
      <c r="T13" s="65">
        <v>2</v>
      </c>
      <c r="U13" s="65"/>
      <c r="V13" s="65"/>
      <c r="W13" s="1"/>
    </row>
    <row r="14" spans="1:23" ht="15">
      <c r="A14" s="2">
        <v>4</v>
      </c>
      <c r="B14" s="33"/>
      <c r="C14" s="55"/>
      <c r="D14" s="5"/>
      <c r="E14" s="55"/>
      <c r="F14" s="15" t="s">
        <v>1</v>
      </c>
      <c r="G14" s="12" t="s">
        <v>43</v>
      </c>
      <c r="H14" s="9">
        <f>AVERAGE(H11:H13)</f>
        <v>2.3333333333333335</v>
      </c>
      <c r="I14" s="9">
        <f>AVERAGE(I11:I13)</f>
        <v>2.6666666666666665</v>
      </c>
      <c r="J14" s="9">
        <f>AVERAGE(J11:J12)</f>
        <v>2</v>
      </c>
      <c r="K14" s="9">
        <f>AVERAGE(K12:K13)</f>
        <v>1.5</v>
      </c>
      <c r="L14" s="9">
        <f>AVERAGE(L11:L13)</f>
        <v>2.3333333333333335</v>
      </c>
      <c r="M14" s="9">
        <f>AVERAGE(M11:M13:M12)</f>
        <v>2</v>
      </c>
      <c r="N14" s="9">
        <f>AVERAGE(N11:N13)</f>
        <v>2</v>
      </c>
      <c r="O14" s="9">
        <f>AVERAGE(O11:O13)</f>
        <v>2</v>
      </c>
      <c r="P14" s="9">
        <f>AVERAGE(P11:P13:P12)</f>
        <v>2.3333333333333335</v>
      </c>
      <c r="Q14" s="9">
        <f>AVERAGE(Q11:Q13:Q12)</f>
        <v>2.3333333333333335</v>
      </c>
      <c r="R14" s="9">
        <f>AVERAGE(R11:R13:R12)</f>
        <v>2.3333333333333335</v>
      </c>
      <c r="S14" s="9">
        <f>AVERAGE(S11:S13:S12)</f>
        <v>2.3333333333333335</v>
      </c>
      <c r="T14" s="9">
        <f>AVERAGE(T11:T13:T12)</f>
        <v>2.3333333333333335</v>
      </c>
      <c r="U14" s="9">
        <f>AVERAGE(U11:U13:U12)</f>
        <v>2</v>
      </c>
      <c r="V14" s="9">
        <f>AVERAGE(V11:V13:V12)</f>
        <v>1.5</v>
      </c>
      <c r="W14" s="1"/>
    </row>
    <row r="15" spans="1:23" ht="15">
      <c r="A15" s="2">
        <v>5</v>
      </c>
      <c r="B15" s="33"/>
      <c r="C15" s="55"/>
      <c r="D15" s="5"/>
      <c r="E15" s="55"/>
      <c r="F15" s="15"/>
      <c r="G15" s="25" t="s">
        <v>45</v>
      </c>
      <c r="H15" s="30">
        <f>(67.24*H14)/100</f>
        <v>1.5689333333333335</v>
      </c>
      <c r="I15" s="30">
        <f aca="true" t="shared" si="0" ref="I15:V15">(67.24*I14)/100</f>
        <v>1.7930666666666664</v>
      </c>
      <c r="J15" s="30">
        <f t="shared" si="0"/>
        <v>1.3448</v>
      </c>
      <c r="K15" s="30">
        <f t="shared" si="0"/>
        <v>1.0086</v>
      </c>
      <c r="L15" s="30">
        <f t="shared" si="0"/>
        <v>1.5689333333333335</v>
      </c>
      <c r="M15" s="30">
        <f t="shared" si="0"/>
        <v>1.3448</v>
      </c>
      <c r="N15" s="30">
        <f t="shared" si="0"/>
        <v>1.3448</v>
      </c>
      <c r="O15" s="30">
        <f t="shared" si="0"/>
        <v>1.3448</v>
      </c>
      <c r="P15" s="30">
        <f>(67.24*P14)/100</f>
        <v>1.5689333333333335</v>
      </c>
      <c r="Q15" s="30">
        <f t="shared" si="0"/>
        <v>1.5689333333333335</v>
      </c>
      <c r="R15" s="30">
        <f t="shared" si="0"/>
        <v>1.5689333333333335</v>
      </c>
      <c r="S15" s="30">
        <f t="shared" si="0"/>
        <v>1.5689333333333335</v>
      </c>
      <c r="T15" s="30">
        <f>(67.24*T14)/100</f>
        <v>1.5689333333333335</v>
      </c>
      <c r="U15" s="30">
        <f t="shared" si="0"/>
        <v>1.3448</v>
      </c>
      <c r="V15" s="30">
        <f t="shared" si="0"/>
        <v>1.0086</v>
      </c>
      <c r="W15" s="1"/>
    </row>
    <row r="16" spans="1:23" ht="14.25">
      <c r="A16" s="2">
        <v>6</v>
      </c>
      <c r="B16" s="33"/>
      <c r="C16" s="55"/>
      <c r="D16" s="5" t="s">
        <v>1</v>
      </c>
      <c r="E16" s="55"/>
      <c r="F16" s="1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</row>
    <row r="17" spans="1:23" ht="14.25">
      <c r="A17" s="2">
        <v>7</v>
      </c>
      <c r="B17" s="33"/>
      <c r="C17" s="55"/>
      <c r="D17" s="5"/>
      <c r="E17" s="55"/>
      <c r="F17" s="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2">
        <v>8</v>
      </c>
      <c r="B18" s="33"/>
      <c r="C18" s="55"/>
      <c r="D18" s="5"/>
      <c r="E18" s="55"/>
      <c r="F18" s="5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2">
        <v>9</v>
      </c>
      <c r="B19" s="33"/>
      <c r="C19" s="55"/>
      <c r="D19" s="5"/>
      <c r="E19" s="55"/>
      <c r="F19" s="50"/>
      <c r="G19" s="2"/>
      <c r="H19" s="1"/>
      <c r="I19" s="1"/>
      <c r="J19" s="1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2">
        <v>10</v>
      </c>
      <c r="B20" s="33"/>
      <c r="C20" s="55"/>
      <c r="D20" s="5"/>
      <c r="E20" s="55"/>
      <c r="F20" s="50"/>
      <c r="G20" s="2"/>
      <c r="H20" s="1"/>
      <c r="I20" s="1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2">
        <v>11</v>
      </c>
      <c r="B21" s="33"/>
      <c r="C21" s="55"/>
      <c r="D21" s="5"/>
      <c r="E21" s="55"/>
      <c r="F21" s="50"/>
      <c r="G21" s="2"/>
      <c r="H21" s="57"/>
      <c r="I21" s="67"/>
      <c r="J21" s="67"/>
      <c r="K21" s="1"/>
      <c r="L21" s="1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</row>
    <row r="22" spans="1:23" ht="14.25">
      <c r="A22" s="2">
        <v>12</v>
      </c>
      <c r="B22" s="33"/>
      <c r="C22" s="55"/>
      <c r="D22" s="5"/>
      <c r="E22" s="55"/>
      <c r="F22" s="50"/>
      <c r="G22" s="2"/>
      <c r="H22" s="51"/>
      <c r="I22" s="52"/>
      <c r="J22" s="52"/>
      <c r="K22" s="1"/>
      <c r="L22" s="1"/>
      <c r="M22" s="18"/>
      <c r="N22" s="18"/>
      <c r="O22" s="18"/>
      <c r="P22" s="18"/>
      <c r="Q22" s="18"/>
      <c r="R22" s="1"/>
      <c r="S22" s="1"/>
      <c r="T22" s="1"/>
      <c r="U22" s="1"/>
      <c r="V22" s="1"/>
      <c r="W22" s="1"/>
    </row>
    <row r="23" spans="1:23" ht="14.25">
      <c r="A23" s="2">
        <v>13</v>
      </c>
      <c r="B23" s="33"/>
      <c r="C23" s="55"/>
      <c r="D23" s="5"/>
      <c r="E23" s="55"/>
      <c r="F23" s="50"/>
      <c r="G23" s="2"/>
      <c r="H23" s="2"/>
      <c r="I23" s="1"/>
      <c r="J23" s="1"/>
      <c r="K23" s="1"/>
      <c r="L23" s="1"/>
      <c r="M23" s="1"/>
      <c r="N23" s="18"/>
      <c r="O23" s="18"/>
      <c r="P23" s="18"/>
      <c r="Q23" s="18"/>
      <c r="R23" s="18"/>
      <c r="S23" s="1"/>
      <c r="T23" s="1"/>
      <c r="U23" s="1"/>
      <c r="V23" s="1"/>
      <c r="W23" s="1"/>
    </row>
    <row r="24" spans="1:23" ht="14.25">
      <c r="A24" s="2">
        <v>14</v>
      </c>
      <c r="B24" s="33"/>
      <c r="C24" s="55"/>
      <c r="D24" s="5"/>
      <c r="E24" s="55"/>
      <c r="F24" s="50"/>
      <c r="G24" s="2"/>
      <c r="H24" s="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"/>
    </row>
    <row r="25" spans="1:23" ht="15">
      <c r="A25" s="2">
        <v>15</v>
      </c>
      <c r="B25" s="33"/>
      <c r="C25" s="55"/>
      <c r="D25" s="7"/>
      <c r="E25" s="55"/>
      <c r="F25" s="53"/>
      <c r="G25" s="5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"/>
    </row>
    <row r="26" spans="1:23" ht="15">
      <c r="A26" s="2">
        <v>16</v>
      </c>
      <c r="B26" s="33"/>
      <c r="C26" s="55"/>
      <c r="D26" s="5"/>
      <c r="E26" s="55"/>
      <c r="F26" s="50"/>
      <c r="G26" s="5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/>
    </row>
    <row r="27" spans="1:23" ht="15">
      <c r="A27" s="2">
        <v>17</v>
      </c>
      <c r="B27" s="33"/>
      <c r="C27" s="55"/>
      <c r="D27" s="5"/>
      <c r="E27" s="55"/>
      <c r="F27" s="50"/>
      <c r="G27" s="5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</row>
    <row r="28" spans="1:23" ht="15">
      <c r="A28" s="2">
        <v>18</v>
      </c>
      <c r="B28" s="33"/>
      <c r="C28" s="55"/>
      <c r="D28" s="5"/>
      <c r="E28" s="55"/>
      <c r="F28" s="50"/>
      <c r="G28" s="5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"/>
    </row>
    <row r="29" spans="1:23" ht="15">
      <c r="A29" s="2">
        <v>19</v>
      </c>
      <c r="B29" s="33"/>
      <c r="C29" s="55"/>
      <c r="D29" s="5"/>
      <c r="E29" s="55"/>
      <c r="F29" s="50"/>
      <c r="G29" s="5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/>
    </row>
    <row r="30" spans="1:23" ht="15">
      <c r="A30" s="2">
        <v>20</v>
      </c>
      <c r="B30" s="33"/>
      <c r="C30" s="55"/>
      <c r="D30" s="5"/>
      <c r="E30" s="55"/>
      <c r="F30" s="50"/>
      <c r="G30" s="5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/>
    </row>
    <row r="31" spans="1:23" ht="15">
      <c r="A31" s="2">
        <v>21</v>
      </c>
      <c r="B31" s="33"/>
      <c r="C31" s="55"/>
      <c r="D31" s="5"/>
      <c r="E31" s="55"/>
      <c r="F31" s="50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"/>
    </row>
    <row r="32" spans="1:23" ht="15">
      <c r="A32" s="2">
        <v>22</v>
      </c>
      <c r="B32" s="33"/>
      <c r="C32" s="55"/>
      <c r="D32" s="5"/>
      <c r="E32" s="55"/>
      <c r="F32" s="50"/>
      <c r="G32" s="5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"/>
    </row>
    <row r="33" spans="1:23" ht="15">
      <c r="A33" s="2">
        <v>23</v>
      </c>
      <c r="B33" s="33"/>
      <c r="C33" s="55"/>
      <c r="D33" s="5"/>
      <c r="E33" s="55"/>
      <c r="F33" s="50"/>
      <c r="G33" s="5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"/>
    </row>
    <row r="34" spans="1:23" ht="15">
      <c r="A34" s="2">
        <v>24</v>
      </c>
      <c r="B34" s="33"/>
      <c r="C34" s="55"/>
      <c r="D34" s="5"/>
      <c r="E34" s="55"/>
      <c r="F34" s="50"/>
      <c r="G34" s="5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>
      <c r="A35" s="2">
        <v>25</v>
      </c>
      <c r="B35" s="33"/>
      <c r="C35" s="55"/>
      <c r="D35" s="5"/>
      <c r="E35" s="55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"/>
    </row>
    <row r="36" spans="1:23" ht="14.25">
      <c r="A36" s="2">
        <v>26</v>
      </c>
      <c r="B36" s="33"/>
      <c r="C36" s="55"/>
      <c r="D36" s="5"/>
      <c r="E36" s="55"/>
      <c r="F36" s="50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2">
        <v>27</v>
      </c>
      <c r="B37" s="33"/>
      <c r="C37" s="55"/>
      <c r="D37" s="5"/>
      <c r="E37" s="55"/>
      <c r="F37" s="50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2">
        <v>28</v>
      </c>
      <c r="B38" s="33"/>
      <c r="C38" s="55"/>
      <c r="D38" s="5"/>
      <c r="E38" s="55"/>
      <c r="F38" s="50"/>
      <c r="G38" s="5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"/>
    </row>
    <row r="39" spans="1:23" ht="15">
      <c r="A39" s="2">
        <v>29</v>
      </c>
      <c r="B39" s="33"/>
      <c r="C39" s="55"/>
      <c r="D39" s="5"/>
      <c r="E39" s="55"/>
      <c r="F39" s="50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"/>
    </row>
    <row r="40" spans="1:23" ht="15">
      <c r="A40" s="2">
        <v>30</v>
      </c>
      <c r="B40" s="33"/>
      <c r="C40" s="55"/>
      <c r="D40" s="5"/>
      <c r="E40" s="5"/>
      <c r="F40" s="50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/>
    </row>
    <row r="41" spans="1:23" ht="15">
      <c r="A41" s="2">
        <v>31</v>
      </c>
      <c r="B41" s="33"/>
      <c r="C41" s="55"/>
      <c r="D41" s="5"/>
      <c r="E41" s="5"/>
      <c r="F41" s="50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15">
      <c r="A42" s="2">
        <v>32</v>
      </c>
      <c r="B42" s="33"/>
      <c r="C42" s="55"/>
      <c r="D42" s="5"/>
      <c r="E42" s="5"/>
      <c r="F42" s="50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"/>
    </row>
    <row r="43" spans="1:23" ht="15">
      <c r="A43" s="2">
        <v>33</v>
      </c>
      <c r="B43" s="33"/>
      <c r="C43" s="55"/>
      <c r="D43" s="5"/>
      <c r="E43" s="5"/>
      <c r="F43" s="50"/>
      <c r="G43" s="5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/>
    </row>
    <row r="44" spans="1:23" ht="15">
      <c r="A44" s="2">
        <v>34</v>
      </c>
      <c r="B44" s="33"/>
      <c r="C44" s="55"/>
      <c r="D44" s="5"/>
      <c r="E44" s="5"/>
      <c r="F44" s="50"/>
      <c r="G44" s="5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Susmita Chakrabarty</cp:lastModifiedBy>
  <dcterms:created xsi:type="dcterms:W3CDTF">2021-09-06T09:19:21Z</dcterms:created>
  <dcterms:modified xsi:type="dcterms:W3CDTF">2022-11-08T18:07:00Z</dcterms:modified>
  <cp:category/>
  <cp:version/>
  <cp:contentType/>
  <cp:contentStatus/>
</cp:coreProperties>
</file>